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2020\7. TRANSPARENCIA\MUNICIPAL\4TOT-20\TR-MPAL-4TO-TRIM-2020\4TO-TRIM-2020-EXCEL\"/>
    </mc:Choice>
  </mc:AlternateContent>
  <bookViews>
    <workbookView xWindow="120" yWindow="105" windowWidth="15240" windowHeight="7995" tabRatio="863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  <sheet name="Memoria (I)" sheetId="23" r:id="rId9"/>
  </sheets>
  <definedNames>
    <definedName name="_xlnm.Print_Titles" localSheetId="2">ACT!$1:$4</definedName>
    <definedName name="_xlnm.Print_Titles" localSheetId="1">ESF!$1:$4</definedName>
  </definedNames>
  <calcPr calcId="152511"/>
</workbook>
</file>

<file path=xl/calcChain.xml><?xml version="1.0" encoding="utf-8"?>
<calcChain xmlns="http://schemas.openxmlformats.org/spreadsheetml/2006/main">
  <c r="C80" i="62" l="1"/>
  <c r="D79" i="62"/>
  <c r="C79" i="62"/>
  <c r="D70" i="62"/>
  <c r="C70" i="62"/>
  <c r="D68" i="62"/>
  <c r="C68" i="62"/>
  <c r="D66" i="62"/>
  <c r="C66" i="62"/>
  <c r="D60" i="62"/>
  <c r="C60" i="62"/>
  <c r="D57" i="62"/>
  <c r="C57" i="62"/>
  <c r="D48" i="62"/>
  <c r="C48" i="62"/>
  <c r="C47" i="62" s="1"/>
  <c r="D47" i="62"/>
  <c r="C37" i="62"/>
  <c r="C28" i="62"/>
  <c r="C20" i="62"/>
  <c r="D15" i="62"/>
  <c r="C15" i="62"/>
  <c r="C16" i="61"/>
  <c r="C227" i="60"/>
  <c r="C226" i="60"/>
  <c r="C216" i="60"/>
  <c r="C214" i="60"/>
  <c r="C212" i="60"/>
  <c r="C206" i="60"/>
  <c r="C203" i="60"/>
  <c r="C194" i="60"/>
  <c r="C193" i="60" s="1"/>
  <c r="C190" i="60"/>
  <c r="C188" i="60"/>
  <c r="C185" i="60"/>
  <c r="C182" i="60"/>
  <c r="C179" i="60"/>
  <c r="C178" i="60" s="1"/>
  <c r="C175" i="60"/>
  <c r="C172" i="60"/>
  <c r="C169" i="60"/>
  <c r="C168" i="60" s="1"/>
  <c r="C165" i="60"/>
  <c r="C159" i="60"/>
  <c r="C157" i="60"/>
  <c r="C154" i="60"/>
  <c r="C150" i="60"/>
  <c r="C145" i="60"/>
  <c r="C142" i="60"/>
  <c r="C139" i="60"/>
  <c r="C136" i="60"/>
  <c r="C135" i="60" s="1"/>
  <c r="C125" i="60"/>
  <c r="C115" i="60"/>
  <c r="C108" i="60"/>
  <c r="C107" i="60" s="1"/>
  <c r="C106" i="60" s="1"/>
  <c r="C65" i="60"/>
  <c r="C59" i="60"/>
  <c r="C58" i="60"/>
  <c r="C46" i="60"/>
  <c r="C37" i="60"/>
  <c r="C34" i="60"/>
  <c r="C28" i="60"/>
  <c r="C25" i="60"/>
  <c r="C19" i="60"/>
  <c r="C8" i="60" s="1"/>
  <c r="C9" i="60"/>
  <c r="C139" i="59"/>
  <c r="D116" i="59"/>
  <c r="D115" i="59"/>
  <c r="D114" i="59"/>
  <c r="D113" i="59"/>
  <c r="C113" i="59"/>
  <c r="D112" i="59"/>
  <c r="D111" i="59"/>
  <c r="D110" i="59"/>
  <c r="D109" i="59"/>
  <c r="D108" i="59"/>
  <c r="D107" i="59"/>
  <c r="D106" i="59"/>
  <c r="D103" i="59" s="1"/>
  <c r="D105" i="59"/>
  <c r="D104" i="59"/>
  <c r="C103" i="59"/>
  <c r="D74" i="59"/>
  <c r="E62" i="59"/>
  <c r="D62" i="59"/>
  <c r="C62" i="59"/>
  <c r="E54" i="59"/>
  <c r="D54" i="59"/>
  <c r="C54" i="59"/>
  <c r="A3" i="65"/>
  <c r="G113" i="59" l="1"/>
  <c r="F113" i="59"/>
  <c r="E113" i="59"/>
  <c r="G103" i="59"/>
  <c r="F103" i="59"/>
  <c r="E103" i="59"/>
  <c r="C80" i="59"/>
  <c r="C74" i="59"/>
  <c r="C41" i="59"/>
  <c r="A3" i="64" l="1"/>
  <c r="D7" i="64" l="1"/>
  <c r="E80" i="59" l="1"/>
  <c r="D80" i="59"/>
  <c r="E74" i="59"/>
  <c r="C127" i="59" l="1"/>
  <c r="A3" i="59" l="1"/>
  <c r="D26" i="64" l="1"/>
  <c r="D8" i="63" l="1"/>
  <c r="D15" i="63"/>
  <c r="A1" i="65" l="1"/>
  <c r="A1" i="64" l="1"/>
  <c r="A3" i="63"/>
  <c r="A1" i="63"/>
  <c r="D35" i="64"/>
  <c r="D21" i="63"/>
  <c r="A3" i="60" l="1"/>
  <c r="A1" i="59"/>
  <c r="A1" i="60" s="1"/>
  <c r="E14" i="59"/>
  <c r="F14" i="59" s="1"/>
  <c r="G14" i="59" s="1"/>
  <c r="A3" i="61" l="1"/>
  <c r="A3" i="62"/>
  <c r="A1" i="61"/>
  <c r="A1" i="62"/>
</calcChain>
</file>

<file path=xl/sharedStrings.xml><?xml version="1.0" encoding="utf-8"?>
<sst xmlns="http://schemas.openxmlformats.org/spreadsheetml/2006/main" count="763" uniqueCount="577">
  <si>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</si>
  <si>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</si>
  <si>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</si>
  <si>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</si>
  <si>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</si>
  <si>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</si>
  <si>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</si>
  <si>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</si>
  <si>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</si>
  <si>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</si>
  <si>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</si>
  <si>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</si>
  <si>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</si>
  <si>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</si>
  <si>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</si>
  <si>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</si>
  <si>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</si>
  <si>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</si>
  <si>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</si>
  <si>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</si>
  <si>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</si>
  <si>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</si>
  <si>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</si>
  <si>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</si>
  <si>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</si>
  <si>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</si>
  <si>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</si>
  <si>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</si>
  <si>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</si>
  <si>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</si>
  <si>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</si>
  <si>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</si>
  <si>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</si>
  <si>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</si>
  <si>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</si>
  <si>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</si>
  <si>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</si>
  <si>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</si>
  <si>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</si>
  <si>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</si>
  <si>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</si>
  <si>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</si>
  <si>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</si>
  <si>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</si>
  <si>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</si>
  <si>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</si>
  <si>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</si>
  <si>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</si>
  <si>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</si>
  <si>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</si>
  <si>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</si>
  <si>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</si>
  <si>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</si>
  <si>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</si>
  <si>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</si>
  <si>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</si>
  <si>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</si>
  <si>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</si>
  <si>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</si>
  <si>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</si>
  <si>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</si>
  <si>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</si>
  <si>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</si>
  <si>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</si>
  <si>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</si>
  <si>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</si>
  <si>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</si>
  <si>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</si>
  <si>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</si>
  <si>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</si>
  <si>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</si>
  <si>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</si>
  <si>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</si>
  <si>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</si>
  <si>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</si>
  <si>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</si>
  <si>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</si>
  <si>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</si>
  <si>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</si>
  <si>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</si>
  <si>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</si>
  <si>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</si>
  <si>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</si>
  <si>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</si>
  <si>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</si>
  <si>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</si>
  <si>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</si>
  <si>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</si>
  <si>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</si>
  <si>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</si>
  <si>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</si>
  <si>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</si>
  <si>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</si>
  <si>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</si>
  <si>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</si>
  <si>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</si>
  <si>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</si>
  <si>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</si>
  <si>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</si>
  <si>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</si>
  <si>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</si>
  <si>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</si>
  <si>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</si>
  <si>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</si>
  <si>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</si>
  <si>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</si>
  <si>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</si>
  <si>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</si>
  <si>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</si>
  <si>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</si>
  <si>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</si>
  <si>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</si>
  <si>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</si>
  <si>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</si>
  <si>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</si>
  <si>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</si>
  <si>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</si>
  <si>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</si>
  <si>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</si>
  <si>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</si>
  <si>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</si>
  <si>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</si>
  <si>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</si>
  <si>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</si>
  <si>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</si>
  <si>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</si>
  <si>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</si>
  <si>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</si>
  <si>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</si>
  <si>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</si>
  <si>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</si>
  <si>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</si>
  <si>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</si>
  <si>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</si>
  <si>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</si>
  <si>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</si>
  <si>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</si>
  <si>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</si>
  <si>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</si>
  <si>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</si>
  <si>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</si>
  <si>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</si>
  <si>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</si>
  <si>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</si>
  <si>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</si>
  <si>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</si>
  <si>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</si>
  <si>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</si>
  <si>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</si>
  <si>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</si>
  <si>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</si>
  <si>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</si>
  <si>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</si>
  <si>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</si>
  <si>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</si>
  <si>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</si>
  <si>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</si>
  <si>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</si>
  <si>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</si>
  <si>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</si>
  <si>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</si>
  <si>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</si>
  <si>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</si>
  <si>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</si>
  <si>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</si>
  <si>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</si>
  <si>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</si>
  <si>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</si>
  <si>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</si>
  <si>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</si>
  <si>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</si>
  <si>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</si>
  <si>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</si>
  <si>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</si>
  <si>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</si>
  <si>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</si>
  <si>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</si>
  <si>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</si>
  <si>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</si>
  <si>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</si>
  <si>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</si>
  <si>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</si>
  <si>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</si>
  <si>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</si>
  <si>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</si>
  <si>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</si>
  <si>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</si>
  <si>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</si>
  <si>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</si>
  <si>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</si>
  <si>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</si>
  <si>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</si>
  <si>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</si>
  <si>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</si>
  <si>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</si>
  <si>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</si>
  <si>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</si>
  <si>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</si>
  <si>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</si>
  <si>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</si>
  <si>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</si>
  <si>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</si>
  <si>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</si>
  <si>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</si>
  <si>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</si>
  <si>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</si>
  <si>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</si>
  <si>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</si>
  <si>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</si>
  <si>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</si>
  <si>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</si>
  <si>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</si>
  <si>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</si>
  <si>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</si>
  <si>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Notas de Desglose Estado de Situación Financiera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</si>
  <si>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</si>
  <si>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</si>
  <si>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</si>
  <si>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</si>
  <si>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</si>
  <si>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</si>
  <si>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</si>
  <si>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</si>
  <si>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</si>
  <si>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</si>
  <si>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</si>
  <si>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</si>
  <si>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</si>
  <si>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</si>
  <si>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</si>
  <si>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</si>
  <si>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</si>
  <si>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</si>
  <si>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</si>
  <si>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</si>
  <si>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</si>
  <si>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</si>
  <si>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</si>
  <si>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</si>
  <si>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</si>
  <si>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</si>
  <si>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</si>
  <si>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</si>
  <si>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</si>
  <si>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</si>
  <si>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</si>
  <si>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</si>
  <si>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</si>
  <si>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</si>
  <si>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</si>
  <si>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</si>
  <si>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</si>
  <si>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</si>
  <si>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</si>
  <si>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</si>
  <si>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</si>
  <si>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</si>
  <si>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</si>
  <si>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</si>
  <si>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</si>
  <si>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</si>
  <si>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</si>
  <si>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</si>
  <si>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</si>
  <si>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</si>
  <si>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</si>
  <si>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</si>
  <si>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</si>
  <si>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</si>
  <si>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</si>
  <si>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</si>
  <si>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</si>
  <si>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</si>
  <si>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</si>
  <si>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</si>
  <si>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</si>
  <si>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</si>
  <si>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</si>
  <si>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</si>
  <si>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</si>
  <si>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</si>
  <si>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</si>
  <si>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</si>
  <si>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</si>
  <si>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</si>
  <si>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</si>
  <si>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</si>
  <si>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</si>
  <si>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</si>
  <si>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</si>
  <si>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</si>
  <si>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</si>
  <si>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</si>
  <si>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</si>
  <si>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</si>
  <si>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</si>
  <si>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</si>
  <si>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</si>
  <si>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</si>
  <si>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</si>
  <si>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</si>
  <si>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</si>
  <si>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</si>
  <si>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</si>
  <si>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</si>
  <si>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</si>
  <si>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</si>
  <si>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</si>
  <si>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</si>
  <si>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</si>
  <si>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</si>
  <si>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</si>
  <si>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</si>
  <si>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</si>
  <si>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</si>
  <si>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</si>
  <si>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</si>
  <si>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</si>
  <si>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</si>
  <si>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</si>
  <si>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</si>
  <si>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</si>
  <si>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</si>
  <si>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</si>
  <si>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</si>
  <si>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</si>
  <si>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</si>
  <si>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</si>
  <si>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</si>
  <si>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</si>
  <si>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</si>
  <si>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</si>
  <si>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</si>
  <si>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</si>
  <si>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</si>
  <si>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</si>
  <si>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</si>
  <si>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</si>
  <si>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</si>
  <si>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</si>
  <si>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</si>
  <si>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</si>
  <si>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</si>
  <si>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</si>
  <si>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</si>
  <si>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</si>
  <si>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</si>
  <si>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</si>
  <si>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</si>
  <si>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</si>
  <si>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</si>
  <si>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</si>
  <si>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</si>
  <si>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</si>
  <si>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</si>
  <si>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</si>
  <si>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</si>
  <si>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</si>
  <si>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</si>
  <si>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</si>
  <si>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</si>
  <si>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</si>
  <si>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</si>
  <si>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</si>
  <si>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</si>
  <si>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</si>
  <si>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</si>
  <si>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</si>
  <si>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</si>
  <si>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</si>
  <si>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</si>
  <si>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</si>
  <si>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</si>
  <si>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</si>
  <si>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</si>
  <si>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</si>
  <si>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</si>
  <si>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</si>
  <si>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</si>
  <si>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</si>
  <si>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</si>
  <si>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</si>
  <si>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</si>
  <si>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</si>
  <si>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</si>
  <si>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</si>
  <si>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</si>
  <si>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</si>
  <si>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</si>
  <si>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</si>
  <si>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</si>
  <si>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</si>
  <si>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</si>
  <si>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</si>
  <si>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</si>
  <si>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</si>
  <si>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</si>
  <si>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</si>
  <si>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</si>
  <si>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</si>
  <si>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</si>
  <si>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</si>
  <si>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</si>
  <si>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</si>
  <si>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</si>
  <si>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</si>
  <si>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</si>
  <si>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</si>
  <si>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</si>
  <si>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</si>
  <si>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</si>
  <si>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</si>
  <si>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</si>
  <si>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</si>
  <si>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</si>
  <si>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</si>
  <si>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</si>
  <si>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</si>
  <si>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</si>
  <si>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</si>
  <si>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</si>
  <si>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</si>
  <si>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</si>
  <si>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</si>
  <si>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</si>
  <si>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</si>
  <si>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</si>
  <si>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</si>
  <si>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</si>
  <si>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</si>
  <si>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</si>
  <si>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</si>
  <si>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</si>
  <si>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</si>
  <si>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</si>
  <si>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</si>
  <si>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</si>
  <si>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</si>
  <si>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</si>
  <si>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</si>
  <si>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</si>
  <si>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</si>
  <si>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</si>
  <si>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</si>
  <si>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</si>
  <si>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</si>
  <si>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</si>
  <si>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</si>
  <si>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</si>
  <si>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</si>
  <si>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</si>
  <si>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</si>
  <si>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</si>
  <si>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</si>
  <si>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</si>
  <si>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</si>
  <si>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</si>
  <si>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</si>
  <si>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</si>
  <si>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</si>
  <si>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</si>
  <si>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</si>
  <si>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</si>
  <si>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</si>
  <si>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</si>
  <si>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</si>
  <si>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</si>
  <si>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</si>
  <si>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</si>
  <si>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</si>
  <si>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</si>
  <si>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</si>
  <si>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</si>
  <si>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</si>
  <si>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</si>
  <si>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</si>
  <si>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</si>
  <si>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</si>
  <si>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</si>
  <si>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</si>
  <si>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</si>
  <si>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</si>
  <si>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</si>
  <si>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</si>
  <si>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</si>
  <si>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</si>
  <si>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</si>
  <si>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</si>
  <si>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</si>
  <si>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</si>
  <si>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</si>
  <si>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</si>
  <si>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</si>
  <si>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</si>
  <si>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</si>
  <si>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</si>
  <si>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</si>
  <si>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</si>
  <si>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</si>
  <si>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</si>
  <si>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</si>
  <si>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</si>
  <si>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</si>
  <si>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</si>
  <si>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</si>
  <si>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</si>
  <si>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</si>
  <si>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</si>
  <si>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</si>
  <si>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</si>
  <si>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</si>
  <si>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</si>
  <si>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</si>
  <si>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</si>
  <si>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</si>
  <si>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</si>
  <si>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</si>
  <si>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</si>
  <si>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</si>
  <si>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</si>
  <si>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</si>
  <si>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</si>
  <si>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</si>
  <si>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</si>
  <si>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</si>
  <si>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</si>
  <si>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</si>
  <si>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FIDEICOMISO GOB EDO</t>
  </si>
  <si>
    <t>LINEA RECTA</t>
  </si>
  <si>
    <t>DIVERSOS FONDOS</t>
  </si>
  <si>
    <t>Bajo protesta de decir verdad declaramos que los Estados Financieros y sus notas, son razonablemente correctos y son responsabilidad del emisor.</t>
  </si>
  <si>
    <t>Municipio de Comonfort, Guanajuato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</si>
  <si>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</si>
  <si>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</si>
  <si>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</si>
  <si>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</si>
  <si>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</si>
  <si>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</si>
  <si>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</si>
  <si>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</si>
  <si>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</si>
  <si>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</si>
  <si>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</si>
  <si>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</si>
  <si>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</si>
  <si>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</si>
  <si>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</si>
  <si>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</si>
  <si>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</si>
  <si>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</si>
  <si>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</si>
  <si>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</si>
  <si>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</si>
  <si>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</si>
  <si>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ACT-02 PARTICIPACIONES, APORTACIONES, CONVENIOS, INCENTIVOS</t>
  </si>
  <si>
    <t>ACT-01 INGRESOS DE GESTION</t>
  </si>
  <si>
    <t>ACT-04 GASTOS Y OTRAS PERDIDAS</t>
  </si>
  <si>
    <t>Diferencias por Tipo de Cambio Negativas</t>
  </si>
  <si>
    <t>Diferencias por Reestructuración de Deuda Pública Negativas</t>
  </si>
  <si>
    <t>ACT-01</t>
  </si>
  <si>
    <t>ACT-02</t>
  </si>
  <si>
    <t>ACT-03</t>
  </si>
  <si>
    <t>Obra pública en bienes propios y dominio público</t>
  </si>
  <si>
    <t>ALMACENES</t>
  </si>
  <si>
    <t>OTROS ACTIVOS</t>
  </si>
  <si>
    <t>PARTICIPACIONES, APORTACIONES, CONVENIOS, INCENTIVOS . . .</t>
  </si>
  <si>
    <t>ACT-04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</si>
  <si>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</si>
  <si>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</si>
  <si>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</si>
  <si>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ACT-03 OTROS INGRESOS Y BENEFICIOS</t>
  </si>
  <si>
    <t>Diferencias por Reestructuración de Deuda Pública a Favor</t>
  </si>
  <si>
    <t>Saldo anterior</t>
  </si>
  <si>
    <t>Caracteristica significativa</t>
  </si>
  <si>
    <t>CUENTAS PRODUCTIVAS</t>
  </si>
  <si>
    <t>Correspondiente del 1 de Enero al 31 de Diciembre del 2020</t>
  </si>
  <si>
    <t>BIENES DISPONIBLES PARA SU TRANSFORMACIÓN ESTIMACIONES Y DETERIOROS (INVENTARIOS)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</si>
</sst>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C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3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4" fillId="0" borderId="0"/>
    <xf numFmtId="0" fontId="10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5" fillId="0" borderId="0"/>
    <xf numFmtId="0" fontId="15" fillId="0" borderId="0"/>
    <xf numFmtId="0" fontId="6" fillId="0" borderId="0"/>
    <xf numFmtId="0" fontId="18" fillId="0" borderId="0" applyNumberFormat="0" applyFill="0" applyBorder="0" applyAlignment="0" applyProtection="0"/>
    <xf numFmtId="0" fontId="15" fillId="0" borderId="0"/>
  </cellStyleXfs>
  <cellXfs count="229">
    <xf numFmtId="0" fontId="0" fillId="0" borderId="0" xfId="0"/>
    <xf numFmtId="0" fontId="11" fillId="0" borderId="0" xfId="0" applyFont="1"/>
    <xf numFmtId="0" fontId="8" fillId="0" borderId="0" xfId="0" applyFont="1"/>
    <xf numFmtId="0" fontId="7" fillId="0" borderId="0" xfId="0" applyFont="1"/>
    <xf numFmtId="0" fontId="11" fillId="0" borderId="0" xfId="0" applyFont="1" applyAlignment="1">
      <alignment vertical="center"/>
    </xf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1" fillId="0" borderId="8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7" fillId="0" borderId="1" xfId="4" quotePrefix="1" applyFont="1" applyFill="1" applyBorder="1"/>
    <xf numFmtId="0" fontId="7" fillId="0" borderId="1" xfId="4" applyFont="1" applyFill="1" applyBorder="1"/>
    <xf numFmtId="0" fontId="11" fillId="0" borderId="12" xfId="3" applyFont="1" applyFill="1" applyBorder="1" applyAlignment="1">
      <alignment horizontal="center" vertical="center" wrapText="1"/>
    </xf>
    <xf numFmtId="0" fontId="7" fillId="0" borderId="3" xfId="4" applyFont="1" applyFill="1" applyBorder="1"/>
    <xf numFmtId="0" fontId="11" fillId="0" borderId="13" xfId="3" applyFont="1" applyFill="1" applyBorder="1" applyAlignment="1">
      <alignment horizontal="center" vertical="center" wrapText="1"/>
    </xf>
    <xf numFmtId="0" fontId="7" fillId="0" borderId="10" xfId="4" applyFont="1" applyFill="1" applyBorder="1"/>
    <xf numFmtId="0" fontId="11" fillId="0" borderId="9" xfId="3" applyFont="1" applyFill="1" applyBorder="1" applyAlignment="1">
      <alignment horizontal="left" vertical="center" wrapText="1"/>
    </xf>
    <xf numFmtId="4" fontId="11" fillId="0" borderId="9" xfId="3" applyNumberFormat="1" applyFont="1" applyFill="1" applyBorder="1" applyAlignment="1">
      <alignment horizontal="right" wrapText="1"/>
    </xf>
    <xf numFmtId="0" fontId="11" fillId="0" borderId="0" xfId="3" applyFont="1" applyFill="1" applyBorder="1" applyAlignment="1">
      <alignment horizontal="left" vertical="center" wrapText="1"/>
    </xf>
    <xf numFmtId="4" fontId="11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9" fillId="2" borderId="1" xfId="3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 wrapText="1"/>
    </xf>
    <xf numFmtId="0" fontId="9" fillId="2" borderId="0" xfId="3" applyFont="1" applyFill="1" applyBorder="1" applyAlignment="1">
      <alignment horizontal="center" vertical="center" wrapText="1"/>
    </xf>
    <xf numFmtId="0" fontId="13" fillId="0" borderId="0" xfId="8" applyFont="1" applyAlignment="1">
      <alignment vertical="center"/>
    </xf>
    <xf numFmtId="0" fontId="13" fillId="0" borderId="0" xfId="8" applyFont="1"/>
    <xf numFmtId="0" fontId="13" fillId="0" borderId="0" xfId="8" applyFont="1" applyAlignment="1">
      <alignment horizontal="center" vertical="center"/>
    </xf>
    <xf numFmtId="0" fontId="13" fillId="0" borderId="0" xfId="9" applyFont="1"/>
    <xf numFmtId="0" fontId="13" fillId="0" borderId="0" xfId="9" applyFont="1" applyAlignment="1">
      <alignment vertical="center"/>
    </xf>
    <xf numFmtId="0" fontId="7" fillId="0" borderId="0" xfId="10" applyFont="1" applyBorder="1" applyAlignment="1">
      <alignment vertical="center"/>
    </xf>
    <xf numFmtId="0" fontId="7" fillId="0" borderId="0" xfId="10" applyFont="1" applyFill="1"/>
    <xf numFmtId="0" fontId="7" fillId="0" borderId="0" xfId="10" applyFont="1"/>
    <xf numFmtId="0" fontId="11" fillId="0" borderId="0" xfId="10" applyFont="1" applyBorder="1"/>
    <xf numFmtId="0" fontId="2" fillId="0" borderId="14" xfId="10" applyFont="1" applyFill="1" applyBorder="1" applyAlignment="1" applyProtection="1">
      <alignment horizontal="center" vertical="center" wrapText="1"/>
      <protection locked="0"/>
    </xf>
    <xf numFmtId="0" fontId="2" fillId="0" borderId="16" xfId="10" applyFont="1" applyFill="1" applyBorder="1" applyAlignment="1" applyProtection="1">
      <alignment horizontal="center" vertical="center" wrapText="1"/>
      <protection locked="0"/>
    </xf>
    <xf numFmtId="0" fontId="12" fillId="0" borderId="1" xfId="10" applyFont="1" applyFill="1" applyBorder="1" applyAlignment="1">
      <alignment horizontal="right" vertical="center"/>
    </xf>
    <xf numFmtId="0" fontId="12" fillId="0" borderId="4" xfId="10" applyFont="1" applyFill="1" applyBorder="1" applyAlignment="1">
      <alignment vertical="center"/>
    </xf>
    <xf numFmtId="0" fontId="12" fillId="0" borderId="4" xfId="10" applyFont="1" applyFill="1" applyBorder="1" applyAlignment="1">
      <alignment horizontal="right" vertical="center"/>
    </xf>
    <xf numFmtId="0" fontId="12" fillId="0" borderId="2" xfId="10" applyFont="1" applyFill="1" applyBorder="1" applyAlignment="1">
      <alignment vertical="center"/>
    </xf>
    <xf numFmtId="0" fontId="12" fillId="0" borderId="7" xfId="10" applyFont="1" applyFill="1" applyBorder="1" applyAlignment="1">
      <alignment vertical="center" wrapText="1"/>
    </xf>
    <xf numFmtId="4" fontId="12" fillId="0" borderId="1" xfId="10" applyNumberFormat="1" applyFont="1" applyFill="1" applyBorder="1" applyAlignment="1">
      <alignment horizontal="right" vertical="center" wrapText="1"/>
    </xf>
    <xf numFmtId="4" fontId="7" fillId="0" borderId="1" xfId="10" applyNumberFormat="1" applyFont="1" applyFill="1" applyBorder="1" applyAlignment="1">
      <alignment horizontal="right"/>
    </xf>
    <xf numFmtId="0" fontId="7" fillId="0" borderId="2" xfId="10" applyFont="1" applyBorder="1"/>
    <xf numFmtId="0" fontId="13" fillId="0" borderId="7" xfId="10" applyFont="1" applyFill="1" applyBorder="1" applyAlignment="1">
      <alignment horizontal="left" vertical="center" wrapText="1"/>
    </xf>
    <xf numFmtId="4" fontId="13" fillId="0" borderId="1" xfId="10" applyNumberFormat="1" applyFont="1" applyFill="1" applyBorder="1" applyAlignment="1">
      <alignment horizontal="right" vertical="center" wrapText="1" indent="1"/>
    </xf>
    <xf numFmtId="0" fontId="13" fillId="0" borderId="2" xfId="10" applyFont="1" applyFill="1" applyBorder="1" applyAlignment="1">
      <alignment horizontal="left" vertical="center"/>
    </xf>
    <xf numFmtId="0" fontId="13" fillId="0" borderId="4" xfId="10" applyFont="1" applyFill="1" applyBorder="1" applyAlignment="1">
      <alignment horizontal="left" vertical="center" wrapText="1"/>
    </xf>
    <xf numFmtId="4" fontId="13" fillId="0" borderId="4" xfId="10" applyNumberFormat="1" applyFont="1" applyFill="1" applyBorder="1" applyAlignment="1">
      <alignment horizontal="right" vertical="center" wrapText="1" indent="1"/>
    </xf>
    <xf numFmtId="0" fontId="13" fillId="0" borderId="7" xfId="10" applyFont="1" applyFill="1" applyBorder="1" applyAlignment="1">
      <alignment horizontal="left" vertical="center"/>
    </xf>
    <xf numFmtId="4" fontId="13" fillId="0" borderId="1" xfId="10" applyNumberFormat="1" applyFont="1" applyFill="1" applyBorder="1" applyAlignment="1">
      <alignment horizontal="right" vertical="center" indent="1"/>
    </xf>
    <xf numFmtId="0" fontId="13" fillId="0" borderId="4" xfId="10" applyFont="1" applyFill="1" applyBorder="1" applyAlignment="1">
      <alignment horizontal="left" vertical="center"/>
    </xf>
    <xf numFmtId="4" fontId="13" fillId="0" borderId="6" xfId="10" applyNumberFormat="1" applyFont="1" applyFill="1" applyBorder="1" applyAlignment="1">
      <alignment horizontal="right" vertical="center" indent="1"/>
    </xf>
    <xf numFmtId="4" fontId="12" fillId="0" borderId="17" xfId="10" applyNumberFormat="1" applyFont="1" applyFill="1" applyBorder="1" applyAlignment="1">
      <alignment horizontal="right" vertical="center"/>
    </xf>
    <xf numFmtId="0" fontId="7" fillId="0" borderId="0" xfId="10" applyFont="1" applyBorder="1" applyAlignment="1">
      <alignment horizontal="center" vertical="center"/>
    </xf>
    <xf numFmtId="0" fontId="7" fillId="0" borderId="0" xfId="10" applyFont="1" applyFill="1" applyBorder="1"/>
    <xf numFmtId="4" fontId="12" fillId="0" borderId="2" xfId="10" applyNumberFormat="1" applyFont="1" applyFill="1" applyBorder="1" applyAlignment="1">
      <alignment horizontal="right" vertical="center"/>
    </xf>
    <xf numFmtId="4" fontId="12" fillId="0" borderId="4" xfId="10" applyNumberFormat="1" applyFont="1" applyFill="1" applyBorder="1" applyAlignment="1">
      <alignment horizontal="right" vertical="center"/>
    </xf>
    <xf numFmtId="0" fontId="12" fillId="0" borderId="7" xfId="10" applyFont="1" applyFill="1" applyBorder="1" applyAlignment="1">
      <alignment vertical="center"/>
    </xf>
    <xf numFmtId="4" fontId="11" fillId="0" borderId="1" xfId="10" applyNumberFormat="1" applyFont="1" applyFill="1" applyBorder="1"/>
    <xf numFmtId="0" fontId="13" fillId="0" borderId="7" xfId="10" applyFont="1" applyFill="1" applyBorder="1" applyAlignment="1">
      <alignment horizontal="left" vertical="center" wrapText="1" indent="1"/>
    </xf>
    <xf numFmtId="0" fontId="13" fillId="0" borderId="7" xfId="10" applyFont="1" applyFill="1" applyBorder="1" applyAlignment="1">
      <alignment horizontal="left" vertical="center" indent="1"/>
    </xf>
    <xf numFmtId="0" fontId="13" fillId="0" borderId="4" xfId="10" applyFont="1" applyFill="1" applyBorder="1" applyAlignment="1">
      <alignment vertical="center"/>
    </xf>
    <xf numFmtId="4" fontId="13" fillId="0" borderId="4" xfId="10" applyNumberFormat="1" applyFont="1" applyFill="1" applyBorder="1" applyAlignment="1">
      <alignment horizontal="right" vertical="center"/>
    </xf>
    <xf numFmtId="4" fontId="12" fillId="0" borderId="1" xfId="10" applyNumberFormat="1" applyFont="1" applyFill="1" applyBorder="1" applyAlignment="1">
      <alignment horizontal="right" vertical="center"/>
    </xf>
    <xf numFmtId="4" fontId="7" fillId="0" borderId="0" xfId="10" applyNumberFormat="1" applyFont="1"/>
    <xf numFmtId="0" fontId="12" fillId="0" borderId="0" xfId="9" applyFont="1"/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19" xfId="0" applyFont="1" applyFill="1" applyBorder="1" applyProtection="1">
      <protection locked="0"/>
    </xf>
    <xf numFmtId="0" fontId="2" fillId="0" borderId="19" xfId="0" applyFont="1" applyFill="1" applyBorder="1" applyAlignment="1" applyProtection="1">
      <alignment horizontal="center"/>
      <protection locked="0"/>
    </xf>
    <xf numFmtId="0" fontId="2" fillId="0" borderId="19" xfId="0" applyFont="1" applyFill="1" applyBorder="1" applyAlignment="1" applyProtection="1">
      <alignment horizontal="left" indent="1"/>
      <protection locked="0"/>
    </xf>
    <xf numFmtId="0" fontId="19" fillId="0" borderId="5" xfId="11" applyFont="1" applyFill="1" applyBorder="1" applyAlignment="1" applyProtection="1">
      <alignment horizontal="center"/>
      <protection locked="0"/>
    </xf>
    <xf numFmtId="0" fontId="19" fillId="0" borderId="19" xfId="11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center"/>
      <protection locked="0"/>
    </xf>
    <xf numFmtId="0" fontId="3" fillId="0" borderId="20" xfId="0" applyFont="1" applyBorder="1" applyProtection="1"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4" fontId="7" fillId="0" borderId="1" xfId="0" applyNumberFormat="1" applyFont="1" applyBorder="1"/>
    <xf numFmtId="4" fontId="11" fillId="0" borderId="7" xfId="10" applyNumberFormat="1" applyFont="1" applyFill="1" applyBorder="1"/>
    <xf numFmtId="4" fontId="7" fillId="0" borderId="3" xfId="10" applyNumberFormat="1" applyFont="1" applyFill="1" applyBorder="1"/>
    <xf numFmtId="4" fontId="7" fillId="0" borderId="17" xfId="10" applyNumberFormat="1" applyFont="1" applyFill="1" applyBorder="1"/>
    <xf numFmtId="4" fontId="7" fillId="0" borderId="20" xfId="10" applyNumberFormat="1" applyFont="1" applyFill="1" applyBorder="1"/>
    <xf numFmtId="0" fontId="7" fillId="0" borderId="5" xfId="10" applyFont="1" applyBorder="1"/>
    <xf numFmtId="0" fontId="7" fillId="0" borderId="0" xfId="10" applyFont="1" applyBorder="1"/>
    <xf numFmtId="4" fontId="7" fillId="0" borderId="19" xfId="10" applyNumberFormat="1" applyFont="1" applyBorder="1"/>
    <xf numFmtId="0" fontId="7" fillId="0" borderId="14" xfId="10" applyFont="1" applyBorder="1"/>
    <xf numFmtId="0" fontId="7" fillId="0" borderId="16" xfId="10" applyFont="1" applyBorder="1"/>
    <xf numFmtId="4" fontId="7" fillId="0" borderId="20" xfId="10" applyNumberFormat="1" applyFont="1" applyBorder="1"/>
    <xf numFmtId="0" fontId="2" fillId="0" borderId="20" xfId="10" applyFont="1" applyFill="1" applyBorder="1" applyAlignment="1" applyProtection="1">
      <alignment horizontal="center" vertical="center" wrapText="1"/>
      <protection locked="0"/>
    </xf>
    <xf numFmtId="4" fontId="11" fillId="0" borderId="7" xfId="10" applyNumberFormat="1" applyFont="1" applyFill="1" applyBorder="1" applyAlignment="1">
      <alignment horizontal="right"/>
    </xf>
    <xf numFmtId="4" fontId="13" fillId="0" borderId="3" xfId="10" applyNumberFormat="1" applyFont="1" applyFill="1" applyBorder="1" applyAlignment="1">
      <alignment horizontal="right" vertical="center"/>
    </xf>
    <xf numFmtId="4" fontId="13" fillId="0" borderId="17" xfId="10" applyNumberFormat="1" applyFont="1" applyFill="1" applyBorder="1" applyAlignment="1">
      <alignment horizontal="right" vertical="center"/>
    </xf>
    <xf numFmtId="4" fontId="13" fillId="0" borderId="20" xfId="10" applyNumberFormat="1" applyFont="1" applyFill="1" applyBorder="1" applyAlignment="1">
      <alignment horizontal="right" vertical="center"/>
    </xf>
    <xf numFmtId="0" fontId="7" fillId="0" borderId="19" xfId="10" applyFont="1" applyBorder="1"/>
    <xf numFmtId="0" fontId="7" fillId="0" borderId="20" xfId="10" applyFont="1" applyBorder="1"/>
    <xf numFmtId="0" fontId="13" fillId="0" borderId="5" xfId="9" applyFont="1" applyBorder="1"/>
    <xf numFmtId="0" fontId="13" fillId="0" borderId="0" xfId="9" applyFont="1" applyBorder="1"/>
    <xf numFmtId="0" fontId="13" fillId="0" borderId="19" xfId="9" applyFont="1" applyBorder="1"/>
    <xf numFmtId="0" fontId="16" fillId="4" borderId="5" xfId="9" applyFont="1" applyFill="1" applyBorder="1" applyAlignment="1">
      <alignment horizontal="center" vertical="center"/>
    </xf>
    <xf numFmtId="0" fontId="16" fillId="4" borderId="0" xfId="9" applyFont="1" applyFill="1" applyBorder="1"/>
    <xf numFmtId="0" fontId="16" fillId="4" borderId="19" xfId="9" applyFont="1" applyFill="1" applyBorder="1"/>
    <xf numFmtId="0" fontId="16" fillId="4" borderId="5" xfId="9" applyFont="1" applyFill="1" applyBorder="1"/>
    <xf numFmtId="0" fontId="17" fillId="6" borderId="5" xfId="9" applyFont="1" applyFill="1" applyBorder="1"/>
    <xf numFmtId="0" fontId="17" fillId="6" borderId="0" xfId="9" applyFont="1" applyFill="1" applyBorder="1"/>
    <xf numFmtId="0" fontId="17" fillId="6" borderId="19" xfId="9" applyFont="1" applyFill="1" applyBorder="1"/>
    <xf numFmtId="0" fontId="13" fillId="0" borderId="5" xfId="9" applyFont="1" applyBorder="1" applyAlignment="1">
      <alignment horizontal="center"/>
    </xf>
    <xf numFmtId="4" fontId="13" fillId="0" borderId="0" xfId="9" applyNumberFormat="1" applyFont="1" applyBorder="1"/>
    <xf numFmtId="0" fontId="13" fillId="0" borderId="14" xfId="9" applyFont="1" applyBorder="1"/>
    <xf numFmtId="0" fontId="13" fillId="0" borderId="16" xfId="9" applyFont="1" applyBorder="1"/>
    <xf numFmtId="0" fontId="13" fillId="0" borderId="20" xfId="9" applyFont="1" applyBorder="1"/>
    <xf numFmtId="0" fontId="12" fillId="0" borderId="0" xfId="9" applyFont="1" applyBorder="1"/>
    <xf numFmtId="0" fontId="16" fillId="4" borderId="5" xfId="8" applyFont="1" applyFill="1" applyBorder="1" applyAlignment="1">
      <alignment horizontal="center" vertical="center"/>
    </xf>
    <xf numFmtId="0" fontId="16" fillId="4" borderId="0" xfId="8" applyFont="1" applyFill="1" applyBorder="1"/>
    <xf numFmtId="0" fontId="16" fillId="4" borderId="19" xfId="8" applyFont="1" applyFill="1" applyBorder="1"/>
    <xf numFmtId="0" fontId="13" fillId="0" borderId="5" xfId="8" applyFont="1" applyBorder="1"/>
    <xf numFmtId="0" fontId="13" fillId="0" borderId="0" xfId="8" applyFont="1" applyBorder="1"/>
    <xf numFmtId="0" fontId="13" fillId="0" borderId="19" xfId="8" applyFont="1" applyBorder="1"/>
    <xf numFmtId="0" fontId="16" fillId="4" borderId="5" xfId="8" applyFont="1" applyFill="1" applyBorder="1"/>
    <xf numFmtId="0" fontId="17" fillId="6" borderId="5" xfId="8" applyFont="1" applyFill="1" applyBorder="1"/>
    <xf numFmtId="0" fontId="17" fillId="6" borderId="0" xfId="8" applyFont="1" applyFill="1" applyBorder="1"/>
    <xf numFmtId="0" fontId="17" fillId="6" borderId="19" xfId="8" applyFont="1" applyFill="1" applyBorder="1"/>
    <xf numFmtId="0" fontId="13" fillId="0" borderId="14" xfId="8" applyFont="1" applyBorder="1"/>
    <xf numFmtId="0" fontId="13" fillId="0" borderId="16" xfId="8" applyFont="1" applyBorder="1"/>
    <xf numFmtId="0" fontId="13" fillId="0" borderId="20" xfId="8" applyFont="1" applyBorder="1"/>
    <xf numFmtId="0" fontId="12" fillId="0" borderId="5" xfId="9" applyFont="1" applyBorder="1" applyAlignment="1">
      <alignment horizontal="center"/>
    </xf>
    <xf numFmtId="0" fontId="12" fillId="0" borderId="19" xfId="9" applyFont="1" applyBorder="1"/>
    <xf numFmtId="4" fontId="13" fillId="0" borderId="1" xfId="1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/>
    <xf numFmtId="0" fontId="17" fillId="6" borderId="21" xfId="8" applyFont="1" applyFill="1" applyBorder="1"/>
    <xf numFmtId="0" fontId="17" fillId="6" borderId="22" xfId="8" applyFont="1" applyFill="1" applyBorder="1"/>
    <xf numFmtId="0" fontId="17" fillId="6" borderId="23" xfId="8" applyFont="1" applyFill="1" applyBorder="1"/>
    <xf numFmtId="4" fontId="21" fillId="0" borderId="0" xfId="0" applyNumberFormat="1" applyFont="1" applyBorder="1"/>
    <xf numFmtId="0" fontId="3" fillId="0" borderId="24" xfId="12" applyFont="1" applyFill="1" applyBorder="1"/>
    <xf numFmtId="4" fontId="3" fillId="0" borderId="24" xfId="12" applyNumberFormat="1" applyFont="1" applyBorder="1"/>
    <xf numFmtId="9" fontId="3" fillId="0" borderId="24" xfId="12" applyNumberFormat="1" applyFont="1" applyBorder="1"/>
    <xf numFmtId="0" fontId="13" fillId="0" borderId="25" xfId="8" applyFont="1" applyBorder="1"/>
    <xf numFmtId="0" fontId="13" fillId="0" borderId="26" xfId="9" applyFont="1" applyBorder="1" applyAlignment="1">
      <alignment horizontal="center"/>
    </xf>
    <xf numFmtId="0" fontId="13" fillId="0" borderId="24" xfId="9" applyFont="1" applyBorder="1"/>
    <xf numFmtId="4" fontId="13" fillId="0" borderId="24" xfId="9" applyNumberFormat="1" applyFont="1" applyBorder="1"/>
    <xf numFmtId="0" fontId="13" fillId="0" borderId="25" xfId="9" applyFont="1" applyBorder="1"/>
    <xf numFmtId="0" fontId="3" fillId="0" borderId="26" xfId="12" applyFont="1" applyFill="1" applyBorder="1" applyAlignment="1">
      <alignment horizontal="center"/>
    </xf>
    <xf numFmtId="0" fontId="13" fillId="0" borderId="26" xfId="8" applyFont="1" applyBorder="1" applyAlignment="1">
      <alignment horizontal="center"/>
    </xf>
    <xf numFmtId="0" fontId="13" fillId="0" borderId="24" xfId="8" applyFont="1" applyBorder="1"/>
    <xf numFmtId="4" fontId="13" fillId="0" borderId="24" xfId="8" applyNumberFormat="1" applyFont="1" applyBorder="1"/>
    <xf numFmtId="0" fontId="3" fillId="0" borderId="26" xfId="12" applyFont="1" applyFill="1" applyBorder="1" applyAlignment="1">
      <alignment horizontal="center" vertical="center"/>
    </xf>
    <xf numFmtId="0" fontId="3" fillId="0" borderId="24" xfId="12" applyFont="1" applyFill="1" applyBorder="1" applyAlignment="1">
      <alignment wrapText="1"/>
    </xf>
    <xf numFmtId="0" fontId="13" fillId="0" borderId="28" xfId="8" applyFont="1" applyBorder="1"/>
    <xf numFmtId="0" fontId="13" fillId="0" borderId="29" xfId="8" applyFont="1" applyBorder="1"/>
    <xf numFmtId="0" fontId="3" fillId="0" borderId="24" xfId="12" applyFont="1" applyFill="1" applyBorder="1" applyAlignment="1"/>
    <xf numFmtId="0" fontId="13" fillId="0" borderId="27" xfId="8" applyFont="1" applyBorder="1"/>
    <xf numFmtId="9" fontId="13" fillId="0" borderId="24" xfId="8" applyNumberFormat="1" applyFont="1" applyBorder="1"/>
    <xf numFmtId="0" fontId="12" fillId="8" borderId="1" xfId="10" applyFont="1" applyFill="1" applyBorder="1" applyAlignment="1">
      <alignment vertical="center"/>
    </xf>
    <xf numFmtId="4" fontId="11" fillId="8" borderId="1" xfId="10" applyNumberFormat="1" applyFont="1" applyFill="1" applyBorder="1" applyAlignment="1">
      <alignment horizontal="right"/>
    </xf>
    <xf numFmtId="0" fontId="12" fillId="8" borderId="2" xfId="10" applyFont="1" applyFill="1" applyBorder="1" applyAlignment="1">
      <alignment vertical="center"/>
    </xf>
    <xf numFmtId="4" fontId="11" fillId="8" borderId="1" xfId="10" applyNumberFormat="1" applyFont="1" applyFill="1" applyBorder="1"/>
    <xf numFmtId="0" fontId="16" fillId="9" borderId="5" xfId="9" applyFont="1" applyFill="1" applyBorder="1" applyAlignment="1">
      <alignment horizontal="center" vertical="center"/>
    </xf>
    <xf numFmtId="0" fontId="16" fillId="9" borderId="0" xfId="9" applyFont="1" applyFill="1" applyBorder="1"/>
    <xf numFmtId="0" fontId="16" fillId="9" borderId="19" xfId="9" applyFont="1" applyFill="1" applyBorder="1"/>
    <xf numFmtId="0" fontId="3" fillId="0" borderId="0" xfId="3" applyFont="1" applyAlignment="1" applyProtection="1">
      <alignment vertical="top"/>
      <protection locked="0"/>
    </xf>
    <xf numFmtId="0" fontId="3" fillId="0" borderId="0" xfId="3" applyFont="1" applyAlignment="1" applyProtection="1">
      <alignment vertical="top" wrapText="1"/>
      <protection locked="0"/>
    </xf>
    <xf numFmtId="4" fontId="3" fillId="0" borderId="28" xfId="12" applyNumberFormat="1" applyFont="1" applyBorder="1"/>
    <xf numFmtId="4" fontId="13" fillId="0" borderId="0" xfId="9" applyNumberFormat="1" applyFont="1"/>
    <xf numFmtId="0" fontId="13" fillId="0" borderId="30" xfId="9" applyFont="1" applyBorder="1"/>
    <xf numFmtId="0" fontId="13" fillId="0" borderId="31" xfId="9" applyFont="1" applyBorder="1"/>
    <xf numFmtId="4" fontId="20" fillId="0" borderId="32" xfId="0" applyNumberFormat="1" applyFont="1" applyBorder="1"/>
    <xf numFmtId="0" fontId="13" fillId="0" borderId="28" xfId="12" applyFont="1" applyBorder="1"/>
    <xf numFmtId="0" fontId="3" fillId="0" borderId="27" xfId="12" applyFont="1" applyFill="1" applyBorder="1" applyAlignment="1">
      <alignment horizontal="center" vertical="center"/>
    </xf>
    <xf numFmtId="0" fontId="3" fillId="0" borderId="28" xfId="12" applyFont="1" applyFill="1" applyBorder="1" applyAlignment="1">
      <alignment wrapText="1"/>
    </xf>
    <xf numFmtId="0" fontId="9" fillId="6" borderId="5" xfId="9" applyFont="1" applyFill="1" applyBorder="1"/>
    <xf numFmtId="0" fontId="9" fillId="6" borderId="0" xfId="9" applyFont="1" applyFill="1" applyBorder="1"/>
    <xf numFmtId="0" fontId="9" fillId="6" borderId="19" xfId="9" applyFont="1" applyFill="1" applyBorder="1"/>
    <xf numFmtId="0" fontId="3" fillId="0" borderId="24" xfId="8" applyFont="1" applyFill="1" applyBorder="1"/>
    <xf numFmtId="0" fontId="3" fillId="0" borderId="21" xfId="12" applyFont="1" applyBorder="1" applyAlignment="1">
      <alignment horizontal="center"/>
    </xf>
    <xf numFmtId="0" fontId="3" fillId="0" borderId="22" xfId="12" applyFont="1" applyBorder="1"/>
    <xf numFmtId="0" fontId="3" fillId="0" borderId="32" xfId="12" applyFont="1" applyFill="1" applyBorder="1" applyAlignment="1">
      <alignment horizontal="center" vertical="center"/>
    </xf>
    <xf numFmtId="0" fontId="3" fillId="0" borderId="32" xfId="12" applyFont="1" applyFill="1" applyBorder="1"/>
    <xf numFmtId="4" fontId="3" fillId="0" borderId="32" xfId="12" applyNumberFormat="1" applyFont="1" applyBorder="1"/>
    <xf numFmtId="0" fontId="13" fillId="0" borderId="32" xfId="8" applyFont="1" applyBorder="1"/>
    <xf numFmtId="0" fontId="3" fillId="0" borderId="0" xfId="12" applyFont="1" applyFill="1" applyBorder="1" applyAlignment="1">
      <alignment horizontal="center" vertical="center"/>
    </xf>
    <xf numFmtId="0" fontId="3" fillId="0" borderId="0" xfId="12" applyFont="1" applyFill="1" applyBorder="1"/>
    <xf numFmtId="4" fontId="3" fillId="0" borderId="0" xfId="12" applyNumberFormat="1" applyFont="1" applyBorder="1"/>
    <xf numFmtId="0" fontId="22" fillId="7" borderId="15" xfId="8" applyFont="1" applyFill="1" applyBorder="1" applyAlignment="1">
      <alignment horizontal="center" vertical="center"/>
    </xf>
    <xf numFmtId="0" fontId="22" fillId="7" borderId="18" xfId="8" applyFont="1" applyFill="1" applyBorder="1" applyAlignment="1">
      <alignment horizontal="center" vertical="center"/>
    </xf>
    <xf numFmtId="0" fontId="22" fillId="7" borderId="5" xfId="8" applyFont="1" applyFill="1" applyBorder="1" applyAlignment="1">
      <alignment horizontal="center" vertical="center"/>
    </xf>
    <xf numFmtId="0" fontId="22" fillId="7" borderId="19" xfId="8" applyFont="1" applyFill="1" applyBorder="1" applyAlignment="1">
      <alignment horizontal="center" vertical="center"/>
    </xf>
    <xf numFmtId="0" fontId="3" fillId="0" borderId="0" xfId="3" applyFont="1" applyAlignment="1">
      <alignment vertical="top" wrapText="1"/>
    </xf>
    <xf numFmtId="0" fontId="22" fillId="3" borderId="15" xfId="8" applyFont="1" applyFill="1" applyBorder="1" applyAlignment="1">
      <alignment horizontal="center" vertical="center"/>
    </xf>
    <xf numFmtId="0" fontId="22" fillId="3" borderId="6" xfId="8" applyFont="1" applyFill="1" applyBorder="1" applyAlignment="1">
      <alignment horizontal="center" vertical="center"/>
    </xf>
    <xf numFmtId="0" fontId="22" fillId="3" borderId="18" xfId="8" applyFont="1" applyFill="1" applyBorder="1" applyAlignment="1">
      <alignment horizontal="center" vertical="center"/>
    </xf>
    <xf numFmtId="0" fontId="22" fillId="3" borderId="5" xfId="8" applyFont="1" applyFill="1" applyBorder="1" applyAlignment="1">
      <alignment horizontal="center" vertical="center"/>
    </xf>
    <xf numFmtId="0" fontId="22" fillId="3" borderId="0" xfId="8" applyFont="1" applyFill="1" applyBorder="1" applyAlignment="1">
      <alignment horizontal="center" vertical="center"/>
    </xf>
    <xf numFmtId="0" fontId="22" fillId="3" borderId="19" xfId="8" applyFont="1" applyFill="1" applyBorder="1" applyAlignment="1">
      <alignment horizontal="center" vertical="center"/>
    </xf>
    <xf numFmtId="0" fontId="22" fillId="3" borderId="15" xfId="9" applyFont="1" applyFill="1" applyBorder="1" applyAlignment="1">
      <alignment horizontal="center" vertical="center"/>
    </xf>
    <xf numFmtId="0" fontId="22" fillId="3" borderId="6" xfId="9" applyFont="1" applyFill="1" applyBorder="1" applyAlignment="1">
      <alignment horizontal="center" vertical="center"/>
    </xf>
    <xf numFmtId="0" fontId="22" fillId="3" borderId="18" xfId="9" applyFont="1" applyFill="1" applyBorder="1" applyAlignment="1">
      <alignment horizontal="center" vertical="center"/>
    </xf>
    <xf numFmtId="0" fontId="22" fillId="3" borderId="5" xfId="9" applyFont="1" applyFill="1" applyBorder="1" applyAlignment="1">
      <alignment horizontal="center" vertical="center"/>
    </xf>
    <xf numFmtId="0" fontId="22" fillId="3" borderId="0" xfId="9" applyFont="1" applyFill="1" applyBorder="1" applyAlignment="1">
      <alignment horizontal="center" vertical="center"/>
    </xf>
    <xf numFmtId="0" fontId="22" fillId="3" borderId="19" xfId="9" applyFont="1" applyFill="1" applyBorder="1" applyAlignment="1">
      <alignment horizontal="center" vertical="center"/>
    </xf>
    <xf numFmtId="0" fontId="22" fillId="5" borderId="15" xfId="10" applyFont="1" applyFill="1" applyBorder="1" applyAlignment="1">
      <alignment horizontal="center" vertical="center"/>
    </xf>
    <xf numFmtId="0" fontId="22" fillId="5" borderId="6" xfId="10" applyFont="1" applyFill="1" applyBorder="1" applyAlignment="1">
      <alignment horizontal="center" vertical="center"/>
    </xf>
    <xf numFmtId="0" fontId="22" fillId="5" borderId="18" xfId="10" applyFont="1" applyFill="1" applyBorder="1" applyAlignment="1">
      <alignment horizontal="center" vertical="center"/>
    </xf>
    <xf numFmtId="0" fontId="22" fillId="5" borderId="5" xfId="10" applyFont="1" applyFill="1" applyBorder="1" applyAlignment="1">
      <alignment horizontal="center" vertical="center"/>
    </xf>
    <xf numFmtId="0" fontId="22" fillId="5" borderId="0" xfId="10" applyFont="1" applyFill="1" applyBorder="1" applyAlignment="1">
      <alignment horizontal="center" vertical="center"/>
    </xf>
    <xf numFmtId="0" fontId="22" fillId="5" borderId="19" xfId="10" applyFont="1" applyFill="1" applyBorder="1" applyAlignment="1">
      <alignment horizontal="center" vertical="center"/>
    </xf>
    <xf numFmtId="0" fontId="22" fillId="5" borderId="5" xfId="10" applyFont="1" applyFill="1" applyBorder="1" applyAlignment="1">
      <alignment horizontal="center"/>
    </xf>
    <xf numFmtId="0" fontId="22" fillId="5" borderId="0" xfId="10" applyFont="1" applyFill="1" applyBorder="1" applyAlignment="1">
      <alignment horizontal="center"/>
    </xf>
    <xf numFmtId="0" fontId="22" fillId="5" borderId="19" xfId="10" applyFont="1" applyFill="1" applyBorder="1" applyAlignment="1">
      <alignment horizontal="center"/>
    </xf>
    <xf numFmtId="0" fontId="22" fillId="5" borderId="15" xfId="10" applyFont="1" applyFill="1" applyBorder="1" applyAlignment="1" applyProtection="1">
      <alignment horizontal="center" vertical="center" wrapText="1"/>
      <protection locked="0"/>
    </xf>
    <xf numFmtId="0" fontId="22" fillId="5" borderId="6" xfId="10" applyFont="1" applyFill="1" applyBorder="1" applyAlignment="1" applyProtection="1">
      <alignment horizontal="center" vertical="center" wrapText="1"/>
      <protection locked="0"/>
    </xf>
    <xf numFmtId="0" fontId="22" fillId="5" borderId="18" xfId="10" applyFont="1" applyFill="1" applyBorder="1" applyAlignment="1" applyProtection="1">
      <alignment horizontal="center" vertical="center" wrapText="1"/>
      <protection locked="0"/>
    </xf>
    <xf numFmtId="0" fontId="22" fillId="5" borderId="5" xfId="10" applyFont="1" applyFill="1" applyBorder="1" applyAlignment="1" applyProtection="1">
      <alignment horizontal="center" vertical="center" wrapText="1"/>
      <protection locked="0"/>
    </xf>
    <xf numFmtId="0" fontId="22" fillId="5" borderId="0" xfId="10" applyFont="1" applyFill="1" applyBorder="1" applyAlignment="1" applyProtection="1">
      <alignment horizontal="center" vertical="center" wrapText="1"/>
      <protection locked="0"/>
    </xf>
    <xf numFmtId="0" fontId="22" fillId="5" borderId="19" xfId="10" applyFont="1" applyFill="1" applyBorder="1" applyAlignment="1" applyProtection="1">
      <alignment horizontal="center" vertical="center" wrapText="1"/>
      <protection locked="0"/>
    </xf>
    <xf numFmtId="0" fontId="2" fillId="0" borderId="5" xfId="10" applyFont="1" applyFill="1" applyBorder="1" applyAlignment="1" applyProtection="1">
      <alignment horizontal="center" vertical="center" wrapText="1"/>
      <protection locked="0"/>
    </xf>
    <xf numFmtId="0" fontId="2" fillId="0" borderId="0" xfId="10" applyFont="1" applyFill="1" applyBorder="1" applyAlignment="1" applyProtection="1">
      <alignment horizontal="center" vertical="center" wrapText="1"/>
      <protection locked="0"/>
    </xf>
    <xf numFmtId="0" fontId="2" fillId="0" borderId="19" xfId="10" applyFont="1" applyFill="1" applyBorder="1" applyAlignment="1" applyProtection="1">
      <alignment horizontal="center" vertical="center" wrapText="1"/>
      <protection locked="0"/>
    </xf>
    <xf numFmtId="0" fontId="22" fillId="3" borderId="5" xfId="9" applyFont="1" applyFill="1" applyBorder="1" applyAlignment="1">
      <alignment horizontal="center"/>
    </xf>
    <xf numFmtId="0" fontId="22" fillId="3" borderId="0" xfId="9" applyFont="1" applyFill="1" applyBorder="1" applyAlignment="1">
      <alignment horizontal="center"/>
    </xf>
    <xf numFmtId="0" fontId="22" fillId="3" borderId="19" xfId="9" applyFont="1" applyFill="1" applyBorder="1" applyAlignment="1">
      <alignment horizontal="center"/>
    </xf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1" xfId="3" applyFont="1" applyFill="1" applyBorder="1" applyAlignment="1">
      <alignment horizontal="center"/>
    </xf>
  </cellXfs>
  <cellStyles count="13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66675</xdr:rowOff>
    </xdr:from>
    <xdr:to>
      <xdr:col>2</xdr:col>
      <xdr:colOff>228601</xdr:colOff>
      <xdr:row>2</xdr:row>
      <xdr:rowOff>276225</xdr:rowOff>
    </xdr:to>
    <xdr:pic>
      <xdr:nvPicPr>
        <xdr:cNvPr id="10" name="Imagen 9" descr="/Users/Dani/Desktop/logos/c creciendo por ti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1190626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4191000</xdr:colOff>
      <xdr:row>0</xdr:row>
      <xdr:rowOff>66675</xdr:rowOff>
    </xdr:from>
    <xdr:to>
      <xdr:col>2</xdr:col>
      <xdr:colOff>4848225</xdr:colOff>
      <xdr:row>2</xdr:row>
      <xdr:rowOff>228258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66675"/>
          <a:ext cx="657225" cy="6378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B1:C51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B2" sqref="B2:C2"/>
    </sheetView>
  </sheetViews>
  <sheetFormatPr baseColWidth="10" defaultColWidth="12.85546875" defaultRowHeight="11.25" x14ac:dyDescent="0.2"/>
  <cols>
    <col min="1" max="1" width="9.7109375" style="27" customWidth="1"/>
    <col min="2" max="2" width="14.5703125" style="27" customWidth="1"/>
    <col min="3" max="3" width="73.85546875" style="27" bestFit="1" customWidth="1"/>
    <col min="4" max="16384" width="12.85546875" style="27"/>
  </cols>
  <sheetData>
    <row r="1" spans="2:3" ht="18.95" customHeight="1" x14ac:dyDescent="0.2">
      <c r="B1" s="188" t="s">
        <v>531</v>
      </c>
      <c r="C1" s="189"/>
    </row>
    <row r="2" spans="2:3" ht="18.95" customHeight="1" x14ac:dyDescent="0.2">
      <c r="B2" s="190" t="s">
        <v>526</v>
      </c>
      <c r="C2" s="191"/>
    </row>
    <row r="3" spans="2:3" ht="27.75" customHeight="1" x14ac:dyDescent="0.2">
      <c r="B3" s="190" t="s">
        <v>575</v>
      </c>
      <c r="C3" s="191"/>
    </row>
    <row r="4" spans="2:3" ht="15" customHeight="1" x14ac:dyDescent="0.2">
      <c r="B4" s="82" t="s">
        <v>79</v>
      </c>
      <c r="C4" s="83" t="s">
        <v>80</v>
      </c>
    </row>
    <row r="5" spans="2:3" x14ac:dyDescent="0.2">
      <c r="B5" s="74"/>
      <c r="C5" s="75"/>
    </row>
    <row r="6" spans="2:3" x14ac:dyDescent="0.2">
      <c r="B6" s="74"/>
      <c r="C6" s="76" t="s">
        <v>83</v>
      </c>
    </row>
    <row r="7" spans="2:3" x14ac:dyDescent="0.2">
      <c r="B7" s="74"/>
      <c r="C7" s="76"/>
    </row>
    <row r="8" spans="2:3" x14ac:dyDescent="0.2">
      <c r="B8" s="74"/>
      <c r="C8" s="77" t="s">
        <v>0</v>
      </c>
    </row>
    <row r="9" spans="2:3" x14ac:dyDescent="0.2">
      <c r="B9" s="78" t="s">
        <v>1</v>
      </c>
      <c r="C9" s="79" t="s">
        <v>2</v>
      </c>
    </row>
    <row r="10" spans="2:3" x14ac:dyDescent="0.2">
      <c r="B10" s="78" t="s">
        <v>3</v>
      </c>
      <c r="C10" s="79" t="s">
        <v>4</v>
      </c>
    </row>
    <row r="11" spans="2:3" x14ac:dyDescent="0.2">
      <c r="B11" s="78" t="s">
        <v>5</v>
      </c>
      <c r="C11" s="79" t="s">
        <v>6</v>
      </c>
    </row>
    <row r="12" spans="2:3" x14ac:dyDescent="0.2">
      <c r="B12" s="78" t="s">
        <v>174</v>
      </c>
      <c r="C12" s="79" t="s">
        <v>576</v>
      </c>
    </row>
    <row r="13" spans="2:3" x14ac:dyDescent="0.2">
      <c r="B13" s="78" t="s">
        <v>7</v>
      </c>
      <c r="C13" s="79" t="s">
        <v>563</v>
      </c>
    </row>
    <row r="14" spans="2:3" x14ac:dyDescent="0.2">
      <c r="B14" s="78" t="s">
        <v>8</v>
      </c>
      <c r="C14" s="79" t="s">
        <v>173</v>
      </c>
    </row>
    <row r="15" spans="2:3" x14ac:dyDescent="0.2">
      <c r="B15" s="78" t="s">
        <v>9</v>
      </c>
      <c r="C15" s="79" t="s">
        <v>10</v>
      </c>
    </row>
    <row r="16" spans="2:3" x14ac:dyDescent="0.2">
      <c r="B16" s="78" t="s">
        <v>11</v>
      </c>
      <c r="C16" s="79" t="s">
        <v>12</v>
      </c>
    </row>
    <row r="17" spans="2:3" x14ac:dyDescent="0.2">
      <c r="B17" s="78" t="s">
        <v>13</v>
      </c>
      <c r="C17" s="79" t="s">
        <v>14</v>
      </c>
    </row>
    <row r="18" spans="2:3" x14ac:dyDescent="0.2">
      <c r="B18" s="78" t="s">
        <v>15</v>
      </c>
      <c r="C18" s="79" t="s">
        <v>16</v>
      </c>
    </row>
    <row r="19" spans="2:3" x14ac:dyDescent="0.2">
      <c r="B19" s="78" t="s">
        <v>17</v>
      </c>
      <c r="C19" s="79" t="s">
        <v>564</v>
      </c>
    </row>
    <row r="20" spans="2:3" x14ac:dyDescent="0.2">
      <c r="B20" s="78" t="s">
        <v>18</v>
      </c>
      <c r="C20" s="79" t="s">
        <v>19</v>
      </c>
    </row>
    <row r="21" spans="2:3" x14ac:dyDescent="0.2">
      <c r="B21" s="78" t="s">
        <v>20</v>
      </c>
      <c r="C21" s="79" t="s">
        <v>211</v>
      </c>
    </row>
    <row r="22" spans="2:3" x14ac:dyDescent="0.2">
      <c r="B22" s="78" t="s">
        <v>21</v>
      </c>
      <c r="C22" s="79" t="s">
        <v>22</v>
      </c>
    </row>
    <row r="23" spans="2:3" x14ac:dyDescent="0.2">
      <c r="B23" s="78" t="s">
        <v>559</v>
      </c>
      <c r="C23" s="79" t="s">
        <v>326</v>
      </c>
    </row>
    <row r="24" spans="2:3" x14ac:dyDescent="0.2">
      <c r="B24" s="78" t="s">
        <v>560</v>
      </c>
      <c r="C24" s="79" t="s">
        <v>565</v>
      </c>
    </row>
    <row r="25" spans="2:3" x14ac:dyDescent="0.2">
      <c r="B25" s="78" t="s">
        <v>561</v>
      </c>
      <c r="C25" s="79" t="s">
        <v>363</v>
      </c>
    </row>
    <row r="26" spans="2:3" x14ac:dyDescent="0.2">
      <c r="B26" s="78" t="s">
        <v>566</v>
      </c>
      <c r="C26" s="79" t="s">
        <v>384</v>
      </c>
    </row>
    <row r="27" spans="2:3" x14ac:dyDescent="0.2">
      <c r="B27" s="78" t="s">
        <v>23</v>
      </c>
      <c r="C27" s="79" t="s">
        <v>24</v>
      </c>
    </row>
    <row r="28" spans="2:3" x14ac:dyDescent="0.2">
      <c r="B28" s="78" t="s">
        <v>25</v>
      </c>
      <c r="C28" s="79" t="s">
        <v>26</v>
      </c>
    </row>
    <row r="29" spans="2:3" x14ac:dyDescent="0.2">
      <c r="B29" s="78" t="s">
        <v>27</v>
      </c>
      <c r="C29" s="79" t="s">
        <v>28</v>
      </c>
    </row>
    <row r="30" spans="2:3" x14ac:dyDescent="0.2">
      <c r="B30" s="78" t="s">
        <v>29</v>
      </c>
      <c r="C30" s="79" t="s">
        <v>30</v>
      </c>
    </row>
    <row r="31" spans="2:3" x14ac:dyDescent="0.2">
      <c r="B31" s="78" t="s">
        <v>88</v>
      </c>
      <c r="C31" s="79" t="s">
        <v>89</v>
      </c>
    </row>
    <row r="32" spans="2:3" x14ac:dyDescent="0.2">
      <c r="B32" s="74"/>
      <c r="C32" s="75"/>
    </row>
    <row r="33" spans="2:3" x14ac:dyDescent="0.2">
      <c r="B33" s="74"/>
      <c r="C33" s="77"/>
    </row>
    <row r="34" spans="2:3" x14ac:dyDescent="0.2">
      <c r="B34" s="78" t="s">
        <v>86</v>
      </c>
      <c r="C34" s="79" t="s">
        <v>81</v>
      </c>
    </row>
    <row r="35" spans="2:3" x14ac:dyDescent="0.2">
      <c r="B35" s="78" t="s">
        <v>87</v>
      </c>
      <c r="C35" s="79" t="s">
        <v>82</v>
      </c>
    </row>
    <row r="36" spans="2:3" x14ac:dyDescent="0.2">
      <c r="B36" s="74"/>
      <c r="C36" s="75"/>
    </row>
    <row r="37" spans="2:3" x14ac:dyDescent="0.2">
      <c r="B37" s="74"/>
      <c r="C37" s="76" t="s">
        <v>84</v>
      </c>
    </row>
    <row r="38" spans="2:3" x14ac:dyDescent="0.2">
      <c r="B38" s="74" t="s">
        <v>85</v>
      </c>
      <c r="C38" s="79" t="s">
        <v>32</v>
      </c>
    </row>
    <row r="39" spans="2:3" x14ac:dyDescent="0.2">
      <c r="B39" s="74"/>
      <c r="C39" s="79" t="s">
        <v>33</v>
      </c>
    </row>
    <row r="40" spans="2:3" x14ac:dyDescent="0.2">
      <c r="B40" s="80"/>
      <c r="C40" s="81"/>
    </row>
    <row r="41" spans="2:3" ht="22.5" customHeight="1" x14ac:dyDescent="0.2">
      <c r="B41" s="192" t="s">
        <v>530</v>
      </c>
      <c r="C41" s="192"/>
    </row>
    <row r="47" spans="2:3" x14ac:dyDescent="0.2">
      <c r="B47" s="165"/>
      <c r="C47" s="166"/>
    </row>
    <row r="48" spans="2:3" x14ac:dyDescent="0.2">
      <c r="B48" s="165"/>
      <c r="C48" s="166"/>
    </row>
    <row r="49" spans="2:3" x14ac:dyDescent="0.2">
      <c r="B49" s="165"/>
      <c r="C49" s="166"/>
    </row>
    <row r="50" spans="2:3" x14ac:dyDescent="0.2">
      <c r="B50" s="165"/>
      <c r="C50" s="166"/>
    </row>
    <row r="51" spans="2:3" x14ac:dyDescent="0.2">
      <c r="B51" s="165"/>
      <c r="C51" s="166"/>
    </row>
  </sheetData>
  <sheetProtection formatCells="0" formatColumns="0" formatRows="0" autoFilter="0" pivotTables="0"/>
  <mergeCells count="4">
    <mergeCell ref="B1:C1"/>
    <mergeCell ref="B2:C2"/>
    <mergeCell ref="B3:C3"/>
    <mergeCell ref="B41:C41"/>
  </mergeCells>
  <hyperlinks>
    <hyperlink ref="B9:C9" location="ESF!A6" display="ESF-01"/>
    <hyperlink ref="B10:C10" location="ESF!A13" display="ESF-02"/>
    <hyperlink ref="B11:C11" location="ESF!A18" display="ESF-03"/>
    <hyperlink ref="B12:C12" location="ESF!A28" display="ESF-04"/>
    <hyperlink ref="B13:C13" location="ESF!A37" display="ESF-05"/>
    <hyperlink ref="B14:C14" location="ESF!A42" display="ESF-06"/>
    <hyperlink ref="B15:C15" location="ESF!A46" display="ESF-07"/>
    <hyperlink ref="B16:C16" location="ESF!A50" display="ESF-08"/>
    <hyperlink ref="B17:C17" location="ESF!A70" display="ESF-09"/>
    <hyperlink ref="B18:C18" location="ESF!A86" display="ESF-10"/>
    <hyperlink ref="B19:C19" location="ESF!A92" display="ESF-11"/>
    <hyperlink ref="B20:C20" location="ESF!A99" display="ESF-12"/>
    <hyperlink ref="B21:C21" location="ESF!A116" display="ESF-13"/>
    <hyperlink ref="B22:C22" location="ESF!A133" display="ESF-14"/>
    <hyperlink ref="B23:C23" location="EA!A6" display="EA-01"/>
    <hyperlink ref="B24:C24" location="EA!A68" display="EA-02"/>
    <hyperlink ref="B25:C25" location="EA!A94" display="EA-03"/>
    <hyperlink ref="B27:C27" location="VHP!A6" display="VHP-01"/>
    <hyperlink ref="B28:C28" location="VHP!A12" display="VHP-02"/>
    <hyperlink ref="B29:C29" location="EFE!A6" display="EFE-01"/>
    <hyperlink ref="B30:C30" location="EFE!A18" display="EFE-02"/>
    <hyperlink ref="B31:C31" location="EFE!A44" display="EFE-03"/>
    <hyperlink ref="B34:C34" location="Conciliacion_Ig!B6" display="Conciliacion_Ig"/>
    <hyperlink ref="B35:C35" location="Conciliacion_Eg!B5" display="Conciliacion_Eg"/>
    <hyperlink ref="C38" location="Memoria!A8" display="CONTABLES"/>
    <hyperlink ref="C39" location="Memoria!A35" display="PRESUPUESTALES"/>
    <hyperlink ref="B26" location="EA!A94" display="EA-03"/>
    <hyperlink ref="C26" location="EA!A94" display="EA-03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pageOrder="overThenDown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zoomScale="91" zoomScaleNormal="91" workbookViewId="0">
      <selection activeCell="A28" sqref="A28"/>
    </sheetView>
  </sheetViews>
  <sheetFormatPr baseColWidth="10" defaultColWidth="9.140625" defaultRowHeight="11.25" x14ac:dyDescent="0.2"/>
  <cols>
    <col min="1" max="1" width="10" style="33" customWidth="1"/>
    <col min="2" max="2" width="34.140625" style="33" customWidth="1"/>
    <col min="3" max="3" width="16.42578125" style="33" bestFit="1" customWidth="1"/>
    <col min="4" max="4" width="19.140625" style="33" customWidth="1"/>
    <col min="5" max="5" width="28" style="33" customWidth="1"/>
    <col min="6" max="6" width="22.5703125" style="33" customWidth="1"/>
    <col min="7" max="8" width="16.5703125" style="33" customWidth="1"/>
    <col min="9" max="9" width="11.85546875" style="33" bestFit="1" customWidth="1"/>
    <col min="10" max="16384" width="9.140625" style="33"/>
  </cols>
  <sheetData>
    <row r="1" spans="1:9" s="32" customFormat="1" ht="18.95" customHeight="1" x14ac:dyDescent="0.25">
      <c r="A1" s="193" t="str">
        <f>'Notas a los Edos Financieros'!B1</f>
        <v>Municipio de Comonfort, Guanajuato</v>
      </c>
      <c r="B1" s="194"/>
      <c r="C1" s="194"/>
      <c r="D1" s="194"/>
      <c r="E1" s="194"/>
      <c r="F1" s="194"/>
      <c r="G1" s="194"/>
      <c r="H1" s="194"/>
      <c r="I1" s="195"/>
    </row>
    <row r="2" spans="1:9" s="32" customFormat="1" ht="18.95" customHeight="1" x14ac:dyDescent="0.25">
      <c r="A2" s="196" t="s">
        <v>214</v>
      </c>
      <c r="B2" s="197"/>
      <c r="C2" s="197"/>
      <c r="D2" s="197"/>
      <c r="E2" s="197"/>
      <c r="F2" s="197"/>
      <c r="G2" s="197"/>
      <c r="H2" s="197"/>
      <c r="I2" s="198"/>
    </row>
    <row r="3" spans="1:9" s="32" customFormat="1" ht="18.95" customHeight="1" x14ac:dyDescent="0.25">
      <c r="A3" s="196" t="str">
        <f>'Notas a los Edos Financieros'!B3</f>
        <v>Correspondiente del 1 de Enero al 31 de Diciembre del 2020</v>
      </c>
      <c r="B3" s="197"/>
      <c r="C3" s="197"/>
      <c r="D3" s="197"/>
      <c r="E3" s="197"/>
      <c r="F3" s="197"/>
      <c r="G3" s="197"/>
      <c r="H3" s="197"/>
      <c r="I3" s="198"/>
    </row>
    <row r="4" spans="1:9" x14ac:dyDescent="0.2">
      <c r="A4" s="118" t="s">
        <v>215</v>
      </c>
      <c r="B4" s="119"/>
      <c r="C4" s="119"/>
      <c r="D4" s="119"/>
      <c r="E4" s="119"/>
      <c r="F4" s="119"/>
      <c r="G4" s="119"/>
      <c r="H4" s="119"/>
      <c r="I4" s="120"/>
    </row>
    <row r="5" spans="1:9" x14ac:dyDescent="0.2">
      <c r="A5" s="121"/>
      <c r="B5" s="122"/>
      <c r="C5" s="122"/>
      <c r="D5" s="122"/>
      <c r="E5" s="122"/>
      <c r="F5" s="122"/>
      <c r="G5" s="122"/>
      <c r="H5" s="122"/>
      <c r="I5" s="123"/>
    </row>
    <row r="6" spans="1:9" x14ac:dyDescent="0.2">
      <c r="A6" s="124" t="s">
        <v>180</v>
      </c>
      <c r="B6" s="119"/>
      <c r="C6" s="119"/>
      <c r="D6" s="119"/>
      <c r="E6" s="119"/>
      <c r="F6" s="119"/>
      <c r="G6" s="119"/>
      <c r="H6" s="119"/>
      <c r="I6" s="120"/>
    </row>
    <row r="7" spans="1:9" x14ac:dyDescent="0.2">
      <c r="A7" s="125" t="s">
        <v>178</v>
      </c>
      <c r="B7" s="126" t="s">
        <v>175</v>
      </c>
      <c r="C7" s="126" t="s">
        <v>176</v>
      </c>
      <c r="D7" s="126" t="s">
        <v>177</v>
      </c>
      <c r="E7" s="126"/>
      <c r="F7" s="126"/>
      <c r="G7" s="126"/>
      <c r="H7" s="126"/>
      <c r="I7" s="127"/>
    </row>
    <row r="8" spans="1:9" x14ac:dyDescent="0.2">
      <c r="A8" s="148">
        <v>1114</v>
      </c>
      <c r="B8" s="149" t="s">
        <v>216</v>
      </c>
      <c r="C8" s="150">
        <v>0</v>
      </c>
      <c r="D8" s="149"/>
      <c r="E8" s="149"/>
      <c r="F8" s="149"/>
      <c r="G8" s="149"/>
      <c r="H8" s="149"/>
      <c r="I8" s="142"/>
    </row>
    <row r="9" spans="1:9" x14ac:dyDescent="0.2">
      <c r="A9" s="148">
        <v>1115</v>
      </c>
      <c r="B9" s="149" t="s">
        <v>217</v>
      </c>
      <c r="C9" s="150">
        <v>572537.22</v>
      </c>
      <c r="D9" s="149" t="s">
        <v>574</v>
      </c>
      <c r="E9" s="149"/>
      <c r="F9" s="149"/>
      <c r="G9" s="149"/>
      <c r="H9" s="149"/>
      <c r="I9" s="142"/>
    </row>
    <row r="10" spans="1:9" x14ac:dyDescent="0.2">
      <c r="A10" s="148">
        <v>1121</v>
      </c>
      <c r="B10" s="149" t="s">
        <v>218</v>
      </c>
      <c r="C10" s="150">
        <v>0</v>
      </c>
      <c r="D10" s="149" t="s">
        <v>527</v>
      </c>
      <c r="E10" s="149"/>
      <c r="F10" s="149"/>
      <c r="G10" s="149"/>
      <c r="H10" s="149"/>
      <c r="I10" s="142"/>
    </row>
    <row r="11" spans="1:9" x14ac:dyDescent="0.2">
      <c r="A11" s="148">
        <v>1211</v>
      </c>
      <c r="B11" s="149" t="s">
        <v>219</v>
      </c>
      <c r="C11" s="150">
        <v>0</v>
      </c>
      <c r="D11" s="149"/>
      <c r="E11" s="149"/>
      <c r="F11" s="149"/>
      <c r="G11" s="149"/>
      <c r="H11" s="149"/>
      <c r="I11" s="142"/>
    </row>
    <row r="12" spans="1:9" x14ac:dyDescent="0.2">
      <c r="A12" s="121"/>
      <c r="B12" s="122"/>
      <c r="C12" s="122"/>
      <c r="D12" s="122"/>
      <c r="E12" s="122"/>
      <c r="F12" s="122"/>
      <c r="G12" s="122"/>
      <c r="H12" s="122"/>
      <c r="I12" s="123"/>
    </row>
    <row r="13" spans="1:9" x14ac:dyDescent="0.2">
      <c r="A13" s="124" t="s">
        <v>181</v>
      </c>
      <c r="B13" s="119"/>
      <c r="C13" s="119"/>
      <c r="D13" s="119"/>
      <c r="E13" s="119"/>
      <c r="F13" s="119"/>
      <c r="G13" s="119"/>
      <c r="H13" s="119"/>
      <c r="I13" s="120"/>
    </row>
    <row r="14" spans="1:9" x14ac:dyDescent="0.2">
      <c r="A14" s="125" t="s">
        <v>178</v>
      </c>
      <c r="B14" s="126" t="s">
        <v>175</v>
      </c>
      <c r="C14" s="126" t="s">
        <v>176</v>
      </c>
      <c r="D14" s="126">
        <v>2019</v>
      </c>
      <c r="E14" s="126">
        <f>D14-1</f>
        <v>2018</v>
      </c>
      <c r="F14" s="126">
        <f>E14-1</f>
        <v>2017</v>
      </c>
      <c r="G14" s="126">
        <f>F14-1</f>
        <v>2016</v>
      </c>
      <c r="H14" s="126" t="s">
        <v>213</v>
      </c>
      <c r="I14" s="127"/>
    </row>
    <row r="15" spans="1:9" x14ac:dyDescent="0.2">
      <c r="A15" s="148">
        <v>1122</v>
      </c>
      <c r="B15" s="149" t="s">
        <v>220</v>
      </c>
      <c r="C15" s="150">
        <v>86142.18</v>
      </c>
      <c r="D15" s="150">
        <v>312689.38</v>
      </c>
      <c r="E15" s="150">
        <v>97805.33</v>
      </c>
      <c r="F15" s="150">
        <v>33661.379999999997</v>
      </c>
      <c r="G15" s="150">
        <v>36106.68</v>
      </c>
      <c r="H15" s="149"/>
      <c r="I15" s="142"/>
    </row>
    <row r="16" spans="1:9" x14ac:dyDescent="0.2">
      <c r="A16" s="148">
        <v>1124</v>
      </c>
      <c r="B16" s="149" t="s">
        <v>221</v>
      </c>
      <c r="C16" s="150">
        <v>66889.899999999994</v>
      </c>
      <c r="D16" s="150">
        <v>66889.899999999994</v>
      </c>
      <c r="E16" s="150">
        <v>66889.899999999994</v>
      </c>
      <c r="F16" s="150">
        <v>1178558.75</v>
      </c>
      <c r="G16" s="150">
        <v>2251607.25</v>
      </c>
      <c r="H16" s="149"/>
      <c r="I16" s="142"/>
    </row>
    <row r="17" spans="1:9" x14ac:dyDescent="0.2">
      <c r="A17" s="121"/>
      <c r="B17" s="122"/>
      <c r="C17" s="122"/>
      <c r="D17" s="122"/>
      <c r="E17" s="122"/>
      <c r="F17" s="122"/>
      <c r="G17" s="122"/>
      <c r="H17" s="122"/>
      <c r="I17" s="123"/>
    </row>
    <row r="18" spans="1:9" x14ac:dyDescent="0.2">
      <c r="A18" s="124" t="s">
        <v>182</v>
      </c>
      <c r="B18" s="119"/>
      <c r="C18" s="119"/>
      <c r="D18" s="119"/>
      <c r="E18" s="119"/>
      <c r="F18" s="119"/>
      <c r="G18" s="119"/>
      <c r="H18" s="119"/>
      <c r="I18" s="120"/>
    </row>
    <row r="19" spans="1:9" x14ac:dyDescent="0.2">
      <c r="A19" s="125" t="s">
        <v>178</v>
      </c>
      <c r="B19" s="126" t="s">
        <v>175</v>
      </c>
      <c r="C19" s="126" t="s">
        <v>176</v>
      </c>
      <c r="D19" s="126" t="s">
        <v>222</v>
      </c>
      <c r="E19" s="126" t="s">
        <v>223</v>
      </c>
      <c r="F19" s="126" t="s">
        <v>224</v>
      </c>
      <c r="G19" s="126" t="s">
        <v>225</v>
      </c>
      <c r="H19" s="126" t="s">
        <v>226</v>
      </c>
      <c r="I19" s="127"/>
    </row>
    <row r="20" spans="1:9" x14ac:dyDescent="0.2">
      <c r="A20" s="148">
        <v>1123</v>
      </c>
      <c r="B20" s="149" t="s">
        <v>227</v>
      </c>
      <c r="C20" s="150">
        <v>289072.5</v>
      </c>
      <c r="D20" s="150">
        <v>289072.5</v>
      </c>
      <c r="E20" s="150">
        <v>0</v>
      </c>
      <c r="F20" s="150">
        <v>0</v>
      </c>
      <c r="G20" s="150">
        <v>0</v>
      </c>
      <c r="H20" s="149"/>
      <c r="I20" s="142"/>
    </row>
    <row r="21" spans="1:9" x14ac:dyDescent="0.2">
      <c r="A21" s="148">
        <v>1125</v>
      </c>
      <c r="B21" s="149" t="s">
        <v>228</v>
      </c>
      <c r="C21" s="150">
        <v>18500</v>
      </c>
      <c r="D21" s="150">
        <v>18500</v>
      </c>
      <c r="E21" s="150">
        <v>0</v>
      </c>
      <c r="F21" s="150">
        <v>0</v>
      </c>
      <c r="G21" s="150">
        <v>0</v>
      </c>
      <c r="H21" s="149"/>
      <c r="I21" s="142"/>
    </row>
    <row r="22" spans="1:9" x14ac:dyDescent="0.2">
      <c r="A22" s="148">
        <v>1126</v>
      </c>
      <c r="B22" s="178" t="s">
        <v>567</v>
      </c>
      <c r="C22" s="150">
        <v>0</v>
      </c>
      <c r="D22" s="150">
        <v>0</v>
      </c>
      <c r="E22" s="150">
        <v>0</v>
      </c>
      <c r="F22" s="150">
        <v>0</v>
      </c>
      <c r="G22" s="150">
        <v>0</v>
      </c>
      <c r="H22" s="149"/>
      <c r="I22" s="142"/>
    </row>
    <row r="23" spans="1:9" x14ac:dyDescent="0.2">
      <c r="A23" s="148">
        <v>1129</v>
      </c>
      <c r="B23" s="178" t="s">
        <v>568</v>
      </c>
      <c r="C23" s="150">
        <v>4646372.51</v>
      </c>
      <c r="D23" s="150">
        <v>4646372.51</v>
      </c>
      <c r="E23" s="150">
        <v>0</v>
      </c>
      <c r="F23" s="150">
        <v>0</v>
      </c>
      <c r="G23" s="150">
        <v>0</v>
      </c>
      <c r="H23" s="149"/>
      <c r="I23" s="142"/>
    </row>
    <row r="24" spans="1:9" x14ac:dyDescent="0.2">
      <c r="A24" s="148">
        <v>1131</v>
      </c>
      <c r="B24" s="149" t="s">
        <v>229</v>
      </c>
      <c r="C24" s="150">
        <v>234702.44</v>
      </c>
      <c r="D24" s="150">
        <v>234702.44</v>
      </c>
      <c r="E24" s="150">
        <v>0</v>
      </c>
      <c r="F24" s="150">
        <v>0</v>
      </c>
      <c r="G24" s="150">
        <v>0</v>
      </c>
      <c r="H24" s="149"/>
      <c r="I24" s="142"/>
    </row>
    <row r="25" spans="1:9" x14ac:dyDescent="0.2">
      <c r="A25" s="148">
        <v>1132</v>
      </c>
      <c r="B25" s="149" t="s">
        <v>230</v>
      </c>
      <c r="C25" s="150">
        <v>131716.5</v>
      </c>
      <c r="D25" s="150">
        <v>131716.5</v>
      </c>
      <c r="E25" s="150">
        <v>0</v>
      </c>
      <c r="F25" s="150">
        <v>0</v>
      </c>
      <c r="G25" s="150">
        <v>0</v>
      </c>
      <c r="H25" s="149"/>
      <c r="I25" s="142"/>
    </row>
    <row r="26" spans="1:9" x14ac:dyDescent="0.2">
      <c r="A26" s="148">
        <v>1133</v>
      </c>
      <c r="B26" s="149" t="s">
        <v>231</v>
      </c>
      <c r="C26" s="150">
        <v>0</v>
      </c>
      <c r="D26" s="150">
        <v>0</v>
      </c>
      <c r="E26" s="150">
        <v>0</v>
      </c>
      <c r="F26" s="150">
        <v>0</v>
      </c>
      <c r="G26" s="150">
        <v>0</v>
      </c>
      <c r="H26" s="149"/>
      <c r="I26" s="142"/>
    </row>
    <row r="27" spans="1:9" x14ac:dyDescent="0.2">
      <c r="A27" s="148">
        <v>1134</v>
      </c>
      <c r="B27" s="149" t="s">
        <v>232</v>
      </c>
      <c r="C27" s="150">
        <v>1531718.59</v>
      </c>
      <c r="D27" s="150">
        <v>1531718.59</v>
      </c>
      <c r="E27" s="150">
        <v>0</v>
      </c>
      <c r="F27" s="150">
        <v>0</v>
      </c>
      <c r="G27" s="150">
        <v>0</v>
      </c>
      <c r="H27" s="149"/>
      <c r="I27" s="142"/>
    </row>
    <row r="28" spans="1:9" x14ac:dyDescent="0.2">
      <c r="A28" s="148">
        <v>1139</v>
      </c>
      <c r="B28" s="149" t="s">
        <v>233</v>
      </c>
      <c r="C28" s="150">
        <v>0</v>
      </c>
      <c r="D28" s="150">
        <v>0</v>
      </c>
      <c r="E28" s="150">
        <v>0</v>
      </c>
      <c r="F28" s="150">
        <v>0</v>
      </c>
      <c r="G28" s="150">
        <v>0</v>
      </c>
      <c r="H28" s="149"/>
      <c r="I28" s="142"/>
    </row>
    <row r="29" spans="1:9" x14ac:dyDescent="0.2">
      <c r="A29" s="121"/>
      <c r="B29" s="122"/>
      <c r="C29" s="122"/>
      <c r="D29" s="122"/>
      <c r="E29" s="122"/>
      <c r="F29" s="122"/>
      <c r="G29" s="122"/>
      <c r="H29" s="122"/>
      <c r="I29" s="123"/>
    </row>
    <row r="30" spans="1:9" x14ac:dyDescent="0.2">
      <c r="A30" s="124" t="s">
        <v>569</v>
      </c>
      <c r="B30" s="119"/>
      <c r="C30" s="119"/>
      <c r="D30" s="119"/>
      <c r="E30" s="119"/>
      <c r="F30" s="119"/>
      <c r="G30" s="119"/>
      <c r="H30" s="119"/>
      <c r="I30" s="120"/>
    </row>
    <row r="31" spans="1:9" x14ac:dyDescent="0.2">
      <c r="A31" s="125" t="s">
        <v>178</v>
      </c>
      <c r="B31" s="126" t="s">
        <v>175</v>
      </c>
      <c r="C31" s="126" t="s">
        <v>176</v>
      </c>
      <c r="D31" s="126" t="s">
        <v>185</v>
      </c>
      <c r="E31" s="126" t="s">
        <v>184</v>
      </c>
      <c r="F31" s="126" t="s">
        <v>234</v>
      </c>
      <c r="G31" s="126" t="s">
        <v>187</v>
      </c>
      <c r="H31" s="126"/>
      <c r="I31" s="127"/>
    </row>
    <row r="32" spans="1:9" x14ac:dyDescent="0.2">
      <c r="A32" s="148">
        <v>1140</v>
      </c>
      <c r="B32" s="149" t="s">
        <v>235</v>
      </c>
      <c r="C32" s="150">
        <v>0</v>
      </c>
      <c r="D32" s="149"/>
      <c r="E32" s="149"/>
      <c r="F32" s="149"/>
      <c r="G32" s="149"/>
      <c r="H32" s="149"/>
      <c r="I32" s="142"/>
    </row>
    <row r="33" spans="1:9" x14ac:dyDescent="0.2">
      <c r="A33" s="148">
        <v>1141</v>
      </c>
      <c r="B33" s="149" t="s">
        <v>236</v>
      </c>
      <c r="C33" s="150">
        <v>0</v>
      </c>
      <c r="D33" s="149"/>
      <c r="E33" s="149"/>
      <c r="F33" s="149"/>
      <c r="G33" s="149"/>
      <c r="H33" s="149"/>
      <c r="I33" s="142"/>
    </row>
    <row r="34" spans="1:9" x14ac:dyDescent="0.2">
      <c r="A34" s="148">
        <v>1142</v>
      </c>
      <c r="B34" s="149" t="s">
        <v>237</v>
      </c>
      <c r="C34" s="150">
        <v>0</v>
      </c>
      <c r="D34" s="149"/>
      <c r="E34" s="149"/>
      <c r="F34" s="149"/>
      <c r="G34" s="149"/>
      <c r="H34" s="149"/>
      <c r="I34" s="142"/>
    </row>
    <row r="35" spans="1:9" x14ac:dyDescent="0.2">
      <c r="A35" s="148">
        <v>1143</v>
      </c>
      <c r="B35" s="149" t="s">
        <v>238</v>
      </c>
      <c r="C35" s="150">
        <v>0</v>
      </c>
      <c r="D35" s="149"/>
      <c r="E35" s="149"/>
      <c r="F35" s="149"/>
      <c r="G35" s="149"/>
      <c r="H35" s="149"/>
      <c r="I35" s="142"/>
    </row>
    <row r="36" spans="1:9" x14ac:dyDescent="0.2">
      <c r="A36" s="148">
        <v>1144</v>
      </c>
      <c r="B36" s="149" t="s">
        <v>239</v>
      </c>
      <c r="C36" s="150">
        <v>0</v>
      </c>
      <c r="D36" s="149"/>
      <c r="E36" s="149"/>
      <c r="F36" s="149"/>
      <c r="G36" s="149"/>
      <c r="H36" s="149"/>
      <c r="I36" s="142"/>
    </row>
    <row r="37" spans="1:9" x14ac:dyDescent="0.2">
      <c r="A37" s="148">
        <v>1145</v>
      </c>
      <c r="B37" s="149" t="s">
        <v>240</v>
      </c>
      <c r="C37" s="150">
        <v>0</v>
      </c>
      <c r="D37" s="149"/>
      <c r="E37" s="149"/>
      <c r="F37" s="149"/>
      <c r="G37" s="149"/>
      <c r="H37" s="149"/>
      <c r="I37" s="142"/>
    </row>
    <row r="38" spans="1:9" x14ac:dyDescent="0.2">
      <c r="A38" s="121"/>
      <c r="B38" s="122"/>
      <c r="C38" s="122"/>
      <c r="D38" s="122"/>
      <c r="E38" s="122"/>
      <c r="F38" s="122"/>
      <c r="G38" s="122"/>
      <c r="H38" s="122"/>
      <c r="I38" s="123"/>
    </row>
    <row r="39" spans="1:9" x14ac:dyDescent="0.2">
      <c r="A39" s="124" t="s">
        <v>241</v>
      </c>
      <c r="B39" s="119"/>
      <c r="C39" s="119"/>
      <c r="D39" s="119"/>
      <c r="E39" s="119"/>
      <c r="F39" s="119"/>
      <c r="G39" s="119"/>
      <c r="H39" s="119"/>
      <c r="I39" s="120"/>
    </row>
    <row r="40" spans="1:9" x14ac:dyDescent="0.2">
      <c r="A40" s="125" t="s">
        <v>178</v>
      </c>
      <c r="B40" s="126" t="s">
        <v>175</v>
      </c>
      <c r="C40" s="126" t="s">
        <v>176</v>
      </c>
      <c r="D40" s="126" t="s">
        <v>183</v>
      </c>
      <c r="E40" s="126" t="s">
        <v>186</v>
      </c>
      <c r="F40" s="126" t="s">
        <v>242</v>
      </c>
      <c r="G40" s="126"/>
      <c r="H40" s="126"/>
      <c r="I40" s="127"/>
    </row>
    <row r="41" spans="1:9" x14ac:dyDescent="0.2">
      <c r="A41" s="148">
        <v>1150</v>
      </c>
      <c r="B41" s="149" t="s">
        <v>243</v>
      </c>
      <c r="C41" s="150">
        <f>C42</f>
        <v>0.01</v>
      </c>
      <c r="D41" s="149"/>
      <c r="E41" s="149"/>
      <c r="F41" s="149"/>
      <c r="G41" s="149"/>
      <c r="H41" s="149"/>
      <c r="I41" s="142"/>
    </row>
    <row r="42" spans="1:9" x14ac:dyDescent="0.2">
      <c r="A42" s="148">
        <v>1151</v>
      </c>
      <c r="B42" s="149" t="s">
        <v>244</v>
      </c>
      <c r="C42" s="150">
        <v>0.01</v>
      </c>
      <c r="D42" s="149"/>
      <c r="E42" s="149"/>
      <c r="F42" s="149"/>
      <c r="G42" s="149"/>
      <c r="H42" s="149"/>
      <c r="I42" s="142"/>
    </row>
    <row r="43" spans="1:9" x14ac:dyDescent="0.2">
      <c r="A43" s="121"/>
      <c r="B43" s="122"/>
      <c r="C43" s="122"/>
      <c r="D43" s="122"/>
      <c r="E43" s="122"/>
      <c r="F43" s="122"/>
      <c r="G43" s="122"/>
      <c r="H43" s="122"/>
      <c r="I43" s="123"/>
    </row>
    <row r="44" spans="1:9" x14ac:dyDescent="0.2">
      <c r="A44" s="124" t="s">
        <v>188</v>
      </c>
      <c r="B44" s="119"/>
      <c r="C44" s="119"/>
      <c r="D44" s="119"/>
      <c r="E44" s="119"/>
      <c r="F44" s="119"/>
      <c r="G44" s="119"/>
      <c r="H44" s="119"/>
      <c r="I44" s="120"/>
    </row>
    <row r="45" spans="1:9" x14ac:dyDescent="0.2">
      <c r="A45" s="125" t="s">
        <v>178</v>
      </c>
      <c r="B45" s="126" t="s">
        <v>175</v>
      </c>
      <c r="C45" s="126" t="s">
        <v>176</v>
      </c>
      <c r="D45" s="126" t="s">
        <v>177</v>
      </c>
      <c r="E45" s="126" t="s">
        <v>226</v>
      </c>
      <c r="F45" s="126"/>
      <c r="G45" s="126"/>
      <c r="H45" s="126"/>
      <c r="I45" s="127"/>
    </row>
    <row r="46" spans="1:9" x14ac:dyDescent="0.2">
      <c r="A46" s="148">
        <v>1213</v>
      </c>
      <c r="B46" s="149" t="s">
        <v>245</v>
      </c>
      <c r="C46" s="150">
        <v>0</v>
      </c>
      <c r="D46" s="149"/>
      <c r="E46" s="149"/>
      <c r="F46" s="149"/>
      <c r="G46" s="149"/>
      <c r="H46" s="149"/>
      <c r="I46" s="142"/>
    </row>
    <row r="47" spans="1:9" x14ac:dyDescent="0.2">
      <c r="A47" s="121"/>
      <c r="B47" s="122"/>
      <c r="C47" s="122"/>
      <c r="D47" s="122"/>
      <c r="E47" s="122"/>
      <c r="F47" s="122"/>
      <c r="G47" s="122"/>
      <c r="H47" s="122"/>
      <c r="I47" s="123"/>
    </row>
    <row r="48" spans="1:9" x14ac:dyDescent="0.2">
      <c r="A48" s="124" t="s">
        <v>189</v>
      </c>
      <c r="B48" s="119"/>
      <c r="C48" s="119"/>
      <c r="D48" s="119"/>
      <c r="E48" s="119"/>
      <c r="F48" s="119"/>
      <c r="G48" s="119"/>
      <c r="H48" s="119"/>
      <c r="I48" s="120"/>
    </row>
    <row r="49" spans="1:9" x14ac:dyDescent="0.2">
      <c r="A49" s="125" t="s">
        <v>178</v>
      </c>
      <c r="B49" s="126" t="s">
        <v>175</v>
      </c>
      <c r="C49" s="126" t="s">
        <v>176</v>
      </c>
      <c r="D49" s="126"/>
      <c r="E49" s="126"/>
      <c r="F49" s="126"/>
      <c r="G49" s="126"/>
      <c r="H49" s="126"/>
      <c r="I49" s="127"/>
    </row>
    <row r="50" spans="1:9" x14ac:dyDescent="0.2">
      <c r="A50" s="148">
        <v>1214</v>
      </c>
      <c r="B50" s="149" t="s">
        <v>246</v>
      </c>
      <c r="C50" s="150">
        <v>0</v>
      </c>
      <c r="D50" s="149"/>
      <c r="E50" s="149"/>
      <c r="F50" s="149"/>
      <c r="G50" s="149"/>
      <c r="H50" s="149"/>
      <c r="I50" s="142"/>
    </row>
    <row r="51" spans="1:9" x14ac:dyDescent="0.2">
      <c r="A51" s="121"/>
      <c r="B51" s="122"/>
      <c r="C51" s="122"/>
      <c r="D51" s="122"/>
      <c r="E51" s="122"/>
      <c r="F51" s="122"/>
      <c r="G51" s="122"/>
      <c r="H51" s="122"/>
      <c r="I51" s="123"/>
    </row>
    <row r="52" spans="1:9" x14ac:dyDescent="0.2">
      <c r="A52" s="124" t="s">
        <v>193</v>
      </c>
      <c r="B52" s="119"/>
      <c r="C52" s="119"/>
      <c r="D52" s="119"/>
      <c r="E52" s="119"/>
      <c r="F52" s="119"/>
      <c r="G52" s="119"/>
      <c r="H52" s="119"/>
      <c r="I52" s="120"/>
    </row>
    <row r="53" spans="1:9" x14ac:dyDescent="0.2">
      <c r="A53" s="125" t="s">
        <v>178</v>
      </c>
      <c r="B53" s="126" t="s">
        <v>175</v>
      </c>
      <c r="C53" s="126" t="s">
        <v>176</v>
      </c>
      <c r="D53" s="126" t="s">
        <v>190</v>
      </c>
      <c r="E53" s="126" t="s">
        <v>191</v>
      </c>
      <c r="F53" s="126" t="s">
        <v>183</v>
      </c>
      <c r="G53" s="126" t="s">
        <v>247</v>
      </c>
      <c r="H53" s="126" t="s">
        <v>192</v>
      </c>
      <c r="I53" s="127" t="s">
        <v>248</v>
      </c>
    </row>
    <row r="54" spans="1:9" x14ac:dyDescent="0.2">
      <c r="A54" s="148">
        <v>1230</v>
      </c>
      <c r="B54" s="149" t="s">
        <v>249</v>
      </c>
      <c r="C54" s="150">
        <f>SUM(C55:C61)</f>
        <v>232075643.94</v>
      </c>
      <c r="D54" s="150">
        <f>SUM(D55:D61)</f>
        <v>0</v>
      </c>
      <c r="E54" s="150">
        <f>SUM(E55:E61)</f>
        <v>0</v>
      </c>
      <c r="F54" s="149"/>
      <c r="G54" s="149"/>
      <c r="H54" s="149"/>
      <c r="I54" s="142"/>
    </row>
    <row r="55" spans="1:9" x14ac:dyDescent="0.2">
      <c r="A55" s="148">
        <v>1231</v>
      </c>
      <c r="B55" s="149" t="s">
        <v>250</v>
      </c>
      <c r="C55" s="150">
        <v>42839860.469999999</v>
      </c>
      <c r="D55" s="150">
        <v>0</v>
      </c>
      <c r="E55" s="150">
        <v>0</v>
      </c>
      <c r="F55" s="149"/>
      <c r="G55" s="149"/>
      <c r="H55" s="149"/>
      <c r="I55" s="142"/>
    </row>
    <row r="56" spans="1:9" x14ac:dyDescent="0.2">
      <c r="A56" s="148">
        <v>1232</v>
      </c>
      <c r="B56" s="149" t="s">
        <v>251</v>
      </c>
      <c r="C56" s="150">
        <v>0</v>
      </c>
      <c r="D56" s="150">
        <v>0</v>
      </c>
      <c r="E56" s="150">
        <v>0</v>
      </c>
      <c r="F56" s="149"/>
      <c r="G56" s="149"/>
      <c r="H56" s="149"/>
      <c r="I56" s="142"/>
    </row>
    <row r="57" spans="1:9" x14ac:dyDescent="0.2">
      <c r="A57" s="148">
        <v>1233</v>
      </c>
      <c r="B57" s="149" t="s">
        <v>252</v>
      </c>
      <c r="C57" s="150">
        <v>116519380.56999999</v>
      </c>
      <c r="D57" s="150">
        <v>0</v>
      </c>
      <c r="E57" s="150">
        <v>0</v>
      </c>
      <c r="F57" s="149"/>
      <c r="G57" s="149"/>
      <c r="H57" s="149"/>
      <c r="I57" s="142"/>
    </row>
    <row r="58" spans="1:9" x14ac:dyDescent="0.2">
      <c r="A58" s="148">
        <v>1234</v>
      </c>
      <c r="B58" s="149" t="s">
        <v>253</v>
      </c>
      <c r="C58" s="150">
        <v>13787916.74</v>
      </c>
      <c r="D58" s="150">
        <v>0</v>
      </c>
      <c r="E58" s="150">
        <v>0</v>
      </c>
      <c r="F58" s="149"/>
      <c r="G58" s="149"/>
      <c r="H58" s="149"/>
      <c r="I58" s="142"/>
    </row>
    <row r="59" spans="1:9" x14ac:dyDescent="0.2">
      <c r="A59" s="148">
        <v>1235</v>
      </c>
      <c r="B59" s="149" t="s">
        <v>254</v>
      </c>
      <c r="C59" s="150">
        <v>58928486.159999996</v>
      </c>
      <c r="D59" s="150">
        <v>0</v>
      </c>
      <c r="E59" s="150">
        <v>0</v>
      </c>
      <c r="F59" s="149"/>
      <c r="G59" s="149"/>
      <c r="H59" s="149"/>
      <c r="I59" s="142"/>
    </row>
    <row r="60" spans="1:9" x14ac:dyDescent="0.2">
      <c r="A60" s="148">
        <v>1236</v>
      </c>
      <c r="B60" s="149" t="s">
        <v>255</v>
      </c>
      <c r="C60" s="150">
        <v>0</v>
      </c>
      <c r="D60" s="150">
        <v>0</v>
      </c>
      <c r="E60" s="150">
        <v>0</v>
      </c>
      <c r="F60" s="149"/>
      <c r="G60" s="149"/>
      <c r="H60" s="149"/>
      <c r="I60" s="142"/>
    </row>
    <row r="61" spans="1:9" x14ac:dyDescent="0.2">
      <c r="A61" s="148">
        <v>1239</v>
      </c>
      <c r="B61" s="149" t="s">
        <v>256</v>
      </c>
      <c r="C61" s="150">
        <v>0</v>
      </c>
      <c r="D61" s="150">
        <v>0</v>
      </c>
      <c r="E61" s="150">
        <v>0</v>
      </c>
      <c r="F61" s="149"/>
      <c r="G61" s="149"/>
      <c r="H61" s="149"/>
      <c r="I61" s="142"/>
    </row>
    <row r="62" spans="1:9" x14ac:dyDescent="0.2">
      <c r="A62" s="148">
        <v>1240</v>
      </c>
      <c r="B62" s="149" t="s">
        <v>257</v>
      </c>
      <c r="C62" s="150">
        <f>SUM(C63:C70)</f>
        <v>51680681.680000007</v>
      </c>
      <c r="D62" s="150">
        <f t="shared" ref="D62:E62" si="0">SUM(D63:D70)</f>
        <v>4649688.28</v>
      </c>
      <c r="E62" s="150">
        <f t="shared" si="0"/>
        <v>-35635278.010000005</v>
      </c>
      <c r="F62" s="149"/>
      <c r="G62" s="149"/>
      <c r="H62" s="149"/>
      <c r="I62" s="142"/>
    </row>
    <row r="63" spans="1:9" x14ac:dyDescent="0.2">
      <c r="A63" s="148">
        <v>1241</v>
      </c>
      <c r="B63" s="149" t="s">
        <v>258</v>
      </c>
      <c r="C63" s="150">
        <v>7475904.0800000001</v>
      </c>
      <c r="D63" s="150">
        <v>888190.01</v>
      </c>
      <c r="E63" s="150">
        <v>-4909768.66</v>
      </c>
      <c r="F63" s="149" t="s">
        <v>528</v>
      </c>
      <c r="G63" s="157">
        <v>0.1</v>
      </c>
      <c r="H63" s="149"/>
      <c r="I63" s="142"/>
    </row>
    <row r="64" spans="1:9" x14ac:dyDescent="0.2">
      <c r="A64" s="148">
        <v>1242</v>
      </c>
      <c r="B64" s="149" t="s">
        <v>259</v>
      </c>
      <c r="C64" s="150">
        <v>2756816.99</v>
      </c>
      <c r="D64" s="150">
        <v>343300.23</v>
      </c>
      <c r="E64" s="150">
        <v>-1190108.67</v>
      </c>
      <c r="F64" s="149" t="s">
        <v>528</v>
      </c>
      <c r="G64" s="157">
        <v>0.1</v>
      </c>
      <c r="H64" s="149"/>
      <c r="I64" s="142"/>
    </row>
    <row r="65" spans="1:9" x14ac:dyDescent="0.2">
      <c r="A65" s="148">
        <v>1243</v>
      </c>
      <c r="B65" s="149" t="s">
        <v>260</v>
      </c>
      <c r="C65" s="150">
        <v>138490.9</v>
      </c>
      <c r="D65" s="150">
        <v>13849.09</v>
      </c>
      <c r="E65" s="150">
        <v>-84327.92</v>
      </c>
      <c r="F65" s="149" t="s">
        <v>528</v>
      </c>
      <c r="G65" s="157">
        <v>0.1</v>
      </c>
      <c r="H65" s="149"/>
      <c r="I65" s="142"/>
    </row>
    <row r="66" spans="1:9" x14ac:dyDescent="0.2">
      <c r="A66" s="148">
        <v>1244</v>
      </c>
      <c r="B66" s="149" t="s">
        <v>261</v>
      </c>
      <c r="C66" s="150">
        <v>32316134.52</v>
      </c>
      <c r="D66" s="150">
        <v>2919510.32</v>
      </c>
      <c r="E66" s="150">
        <v>-23900972.460000001</v>
      </c>
      <c r="F66" s="149" t="s">
        <v>528</v>
      </c>
      <c r="G66" s="157">
        <v>0.25</v>
      </c>
      <c r="H66" s="149"/>
      <c r="I66" s="142"/>
    </row>
    <row r="67" spans="1:9" x14ac:dyDescent="0.2">
      <c r="A67" s="148">
        <v>1245</v>
      </c>
      <c r="B67" s="149" t="s">
        <v>262</v>
      </c>
      <c r="C67" s="150">
        <v>520486.02</v>
      </c>
      <c r="D67" s="150">
        <v>52085.69</v>
      </c>
      <c r="E67" s="150">
        <v>-177888.32</v>
      </c>
      <c r="F67" s="149" t="s">
        <v>528</v>
      </c>
      <c r="G67" s="157">
        <v>0.1</v>
      </c>
      <c r="H67" s="149"/>
      <c r="I67" s="142"/>
    </row>
    <row r="68" spans="1:9" x14ac:dyDescent="0.2">
      <c r="A68" s="148">
        <v>1246</v>
      </c>
      <c r="B68" s="149" t="s">
        <v>263</v>
      </c>
      <c r="C68" s="150">
        <v>8427849.1699999999</v>
      </c>
      <c r="D68" s="150">
        <v>432752.94</v>
      </c>
      <c r="E68" s="150">
        <v>-5372211.9800000004</v>
      </c>
      <c r="F68" s="149" t="s">
        <v>528</v>
      </c>
      <c r="G68" s="157">
        <v>0.25</v>
      </c>
      <c r="H68" s="149"/>
      <c r="I68" s="142"/>
    </row>
    <row r="69" spans="1:9" x14ac:dyDescent="0.2">
      <c r="A69" s="148">
        <v>1247</v>
      </c>
      <c r="B69" s="149" t="s">
        <v>264</v>
      </c>
      <c r="C69" s="150">
        <v>45000</v>
      </c>
      <c r="D69" s="150">
        <v>0</v>
      </c>
      <c r="E69" s="150">
        <v>0</v>
      </c>
      <c r="F69" s="149"/>
      <c r="G69" s="149"/>
      <c r="H69" s="149"/>
      <c r="I69" s="142"/>
    </row>
    <row r="70" spans="1:9" x14ac:dyDescent="0.2">
      <c r="A70" s="148">
        <v>1248</v>
      </c>
      <c r="B70" s="149" t="s">
        <v>265</v>
      </c>
      <c r="C70" s="150">
        <v>0</v>
      </c>
      <c r="D70" s="150">
        <v>0</v>
      </c>
      <c r="E70" s="150">
        <v>0</v>
      </c>
      <c r="F70" s="149"/>
      <c r="G70" s="149"/>
      <c r="H70" s="149"/>
      <c r="I70" s="142"/>
    </row>
    <row r="71" spans="1:9" x14ac:dyDescent="0.2">
      <c r="A71" s="121"/>
      <c r="B71" s="122"/>
      <c r="C71" s="122"/>
      <c r="D71" s="122"/>
      <c r="E71" s="122"/>
      <c r="F71" s="122"/>
      <c r="G71" s="122"/>
      <c r="H71" s="122"/>
      <c r="I71" s="123"/>
    </row>
    <row r="72" spans="1:9" x14ac:dyDescent="0.2">
      <c r="A72" s="124" t="s">
        <v>194</v>
      </c>
      <c r="B72" s="119"/>
      <c r="C72" s="119"/>
      <c r="D72" s="119"/>
      <c r="E72" s="119"/>
      <c r="F72" s="119"/>
      <c r="G72" s="119"/>
      <c r="H72" s="119"/>
      <c r="I72" s="120"/>
    </row>
    <row r="73" spans="1:9" x14ac:dyDescent="0.2">
      <c r="A73" s="125" t="s">
        <v>178</v>
      </c>
      <c r="B73" s="126" t="s">
        <v>175</v>
      </c>
      <c r="C73" s="126" t="s">
        <v>176</v>
      </c>
      <c r="D73" s="126" t="s">
        <v>195</v>
      </c>
      <c r="E73" s="126" t="s">
        <v>266</v>
      </c>
      <c r="F73" s="126" t="s">
        <v>183</v>
      </c>
      <c r="G73" s="126" t="s">
        <v>247</v>
      </c>
      <c r="H73" s="126" t="s">
        <v>192</v>
      </c>
      <c r="I73" s="127" t="s">
        <v>248</v>
      </c>
    </row>
    <row r="74" spans="1:9" x14ac:dyDescent="0.2">
      <c r="A74" s="148">
        <v>1250</v>
      </c>
      <c r="B74" s="149" t="s">
        <v>267</v>
      </c>
      <c r="C74" s="150">
        <f>SUM(C75:C79)</f>
        <v>2265880</v>
      </c>
      <c r="D74" s="150">
        <f>SUM(D75:D79)</f>
        <v>114088</v>
      </c>
      <c r="E74" s="150">
        <f>SUM(E75:E79)</f>
        <v>0</v>
      </c>
      <c r="F74" s="149"/>
      <c r="G74" s="149"/>
      <c r="H74" s="149"/>
      <c r="I74" s="142"/>
    </row>
    <row r="75" spans="1:9" x14ac:dyDescent="0.2">
      <c r="A75" s="148">
        <v>1251</v>
      </c>
      <c r="B75" s="149" t="s">
        <v>268</v>
      </c>
      <c r="C75" s="150">
        <v>1132880</v>
      </c>
      <c r="D75" s="150">
        <v>113288</v>
      </c>
      <c r="E75" s="150">
        <v>0</v>
      </c>
      <c r="F75" s="149" t="s">
        <v>528</v>
      </c>
      <c r="G75" s="157">
        <v>0.1</v>
      </c>
      <c r="H75" s="149"/>
      <c r="I75" s="142"/>
    </row>
    <row r="76" spans="1:9" x14ac:dyDescent="0.2">
      <c r="A76" s="148">
        <v>1252</v>
      </c>
      <c r="B76" s="149" t="s">
        <v>269</v>
      </c>
      <c r="C76" s="150">
        <v>0</v>
      </c>
      <c r="D76" s="150">
        <v>0</v>
      </c>
      <c r="E76" s="150">
        <v>0</v>
      </c>
      <c r="F76" s="149"/>
      <c r="G76" s="149"/>
      <c r="H76" s="149"/>
      <c r="I76" s="142"/>
    </row>
    <row r="77" spans="1:9" x14ac:dyDescent="0.2">
      <c r="A77" s="148">
        <v>1253</v>
      </c>
      <c r="B77" s="149" t="s">
        <v>270</v>
      </c>
      <c r="C77" s="150">
        <v>1125000</v>
      </c>
      <c r="D77" s="150">
        <v>0</v>
      </c>
      <c r="E77" s="150">
        <v>0</v>
      </c>
      <c r="F77" s="149"/>
      <c r="G77" s="149"/>
      <c r="H77" s="149"/>
      <c r="I77" s="142"/>
    </row>
    <row r="78" spans="1:9" x14ac:dyDescent="0.2">
      <c r="A78" s="148">
        <v>1254</v>
      </c>
      <c r="B78" s="149" t="s">
        <v>271</v>
      </c>
      <c r="C78" s="150">
        <v>8000</v>
      </c>
      <c r="D78" s="150">
        <v>800</v>
      </c>
      <c r="E78" s="150">
        <v>0</v>
      </c>
      <c r="F78" s="149" t="s">
        <v>528</v>
      </c>
      <c r="G78" s="157">
        <v>0.1</v>
      </c>
      <c r="H78" s="149"/>
      <c r="I78" s="142"/>
    </row>
    <row r="79" spans="1:9" x14ac:dyDescent="0.2">
      <c r="A79" s="148">
        <v>1259</v>
      </c>
      <c r="B79" s="149" t="s">
        <v>272</v>
      </c>
      <c r="C79" s="150">
        <v>0</v>
      </c>
      <c r="D79" s="150">
        <v>0</v>
      </c>
      <c r="E79" s="150">
        <v>0</v>
      </c>
      <c r="F79" s="149"/>
      <c r="G79" s="149"/>
      <c r="H79" s="149"/>
      <c r="I79" s="142"/>
    </row>
    <row r="80" spans="1:9" x14ac:dyDescent="0.2">
      <c r="A80" s="148">
        <v>1270</v>
      </c>
      <c r="B80" s="149" t="s">
        <v>273</v>
      </c>
      <c r="C80" s="150">
        <f>SUM(C81:C86)</f>
        <v>0</v>
      </c>
      <c r="D80" s="150">
        <f>SUM(D81:D86)</f>
        <v>0</v>
      </c>
      <c r="E80" s="150">
        <f>SUM(E81:E86)</f>
        <v>0</v>
      </c>
      <c r="F80" s="149"/>
      <c r="G80" s="149"/>
      <c r="H80" s="149"/>
      <c r="I80" s="142"/>
    </row>
    <row r="81" spans="1:9" x14ac:dyDescent="0.2">
      <c r="A81" s="148">
        <v>1271</v>
      </c>
      <c r="B81" s="149" t="s">
        <v>274</v>
      </c>
      <c r="C81" s="150">
        <v>0</v>
      </c>
      <c r="D81" s="150">
        <v>0</v>
      </c>
      <c r="E81" s="150">
        <v>0</v>
      </c>
      <c r="F81" s="149"/>
      <c r="G81" s="149"/>
      <c r="H81" s="149"/>
      <c r="I81" s="142"/>
    </row>
    <row r="82" spans="1:9" x14ac:dyDescent="0.2">
      <c r="A82" s="148">
        <v>1272</v>
      </c>
      <c r="B82" s="149" t="s">
        <v>275</v>
      </c>
      <c r="C82" s="150">
        <v>0</v>
      </c>
      <c r="D82" s="150">
        <v>0</v>
      </c>
      <c r="E82" s="150">
        <v>0</v>
      </c>
      <c r="F82" s="149"/>
      <c r="G82" s="149"/>
      <c r="H82" s="149"/>
      <c r="I82" s="142"/>
    </row>
    <row r="83" spans="1:9" x14ac:dyDescent="0.2">
      <c r="A83" s="148">
        <v>1273</v>
      </c>
      <c r="B83" s="149" t="s">
        <v>276</v>
      </c>
      <c r="C83" s="150">
        <v>0</v>
      </c>
      <c r="D83" s="150">
        <v>0</v>
      </c>
      <c r="E83" s="150">
        <v>0</v>
      </c>
      <c r="F83" s="149"/>
      <c r="G83" s="149"/>
      <c r="H83" s="149"/>
      <c r="I83" s="142"/>
    </row>
    <row r="84" spans="1:9" x14ac:dyDescent="0.2">
      <c r="A84" s="148">
        <v>1274</v>
      </c>
      <c r="B84" s="149" t="s">
        <v>277</v>
      </c>
      <c r="C84" s="150">
        <v>0</v>
      </c>
      <c r="D84" s="150">
        <v>0</v>
      </c>
      <c r="E84" s="150">
        <v>0</v>
      </c>
      <c r="F84" s="149"/>
      <c r="G84" s="149"/>
      <c r="H84" s="149"/>
      <c r="I84" s="142"/>
    </row>
    <row r="85" spans="1:9" x14ac:dyDescent="0.2">
      <c r="A85" s="148">
        <v>1275</v>
      </c>
      <c r="B85" s="149" t="s">
        <v>278</v>
      </c>
      <c r="C85" s="150">
        <v>0</v>
      </c>
      <c r="D85" s="150">
        <v>0</v>
      </c>
      <c r="E85" s="150">
        <v>0</v>
      </c>
      <c r="F85" s="149"/>
      <c r="G85" s="149"/>
      <c r="H85" s="149"/>
      <c r="I85" s="142"/>
    </row>
    <row r="86" spans="1:9" x14ac:dyDescent="0.2">
      <c r="A86" s="148">
        <v>1279</v>
      </c>
      <c r="B86" s="149" t="s">
        <v>279</v>
      </c>
      <c r="C86" s="150">
        <v>0</v>
      </c>
      <c r="D86" s="150">
        <v>0</v>
      </c>
      <c r="E86" s="150">
        <v>0</v>
      </c>
      <c r="F86" s="149"/>
      <c r="G86" s="149"/>
      <c r="H86" s="149"/>
      <c r="I86" s="142"/>
    </row>
    <row r="87" spans="1:9" x14ac:dyDescent="0.2">
      <c r="A87" s="121"/>
      <c r="B87" s="122"/>
      <c r="C87" s="122"/>
      <c r="D87" s="122"/>
      <c r="E87" s="122"/>
      <c r="F87" s="122"/>
      <c r="G87" s="122"/>
      <c r="H87" s="122"/>
      <c r="I87" s="123"/>
    </row>
    <row r="88" spans="1:9" x14ac:dyDescent="0.2">
      <c r="A88" s="124" t="s">
        <v>196</v>
      </c>
      <c r="B88" s="119"/>
      <c r="C88" s="119"/>
      <c r="D88" s="119"/>
      <c r="E88" s="119"/>
      <c r="F88" s="119"/>
      <c r="G88" s="119"/>
      <c r="H88" s="119"/>
      <c r="I88" s="120"/>
    </row>
    <row r="89" spans="1:9" x14ac:dyDescent="0.2">
      <c r="A89" s="125" t="s">
        <v>178</v>
      </c>
      <c r="B89" s="126" t="s">
        <v>175</v>
      </c>
      <c r="C89" s="126" t="s">
        <v>176</v>
      </c>
      <c r="D89" s="126" t="s">
        <v>280</v>
      </c>
      <c r="E89" s="126"/>
      <c r="F89" s="126"/>
      <c r="G89" s="126"/>
      <c r="H89" s="126"/>
      <c r="I89" s="127"/>
    </row>
    <row r="90" spans="1:9" x14ac:dyDescent="0.2">
      <c r="A90" s="148">
        <v>1160</v>
      </c>
      <c r="B90" s="149" t="s">
        <v>281</v>
      </c>
      <c r="C90" s="150">
        <v>0</v>
      </c>
      <c r="D90" s="149"/>
      <c r="E90" s="149"/>
      <c r="F90" s="149"/>
      <c r="G90" s="149"/>
      <c r="H90" s="149"/>
      <c r="I90" s="142"/>
    </row>
    <row r="91" spans="1:9" x14ac:dyDescent="0.2">
      <c r="A91" s="148">
        <v>1161</v>
      </c>
      <c r="B91" s="149" t="s">
        <v>282</v>
      </c>
      <c r="C91" s="150">
        <v>0</v>
      </c>
      <c r="D91" s="149"/>
      <c r="E91" s="149"/>
      <c r="F91" s="149"/>
      <c r="G91" s="149"/>
      <c r="H91" s="149"/>
      <c r="I91" s="142"/>
    </row>
    <row r="92" spans="1:9" x14ac:dyDescent="0.2">
      <c r="A92" s="148">
        <v>1162</v>
      </c>
      <c r="B92" s="149" t="s">
        <v>283</v>
      </c>
      <c r="C92" s="150">
        <v>0</v>
      </c>
      <c r="D92" s="149"/>
      <c r="E92" s="149"/>
      <c r="F92" s="149"/>
      <c r="G92" s="149"/>
      <c r="H92" s="149"/>
      <c r="I92" s="142"/>
    </row>
    <row r="93" spans="1:9" x14ac:dyDescent="0.2">
      <c r="A93" s="121"/>
      <c r="B93" s="122"/>
      <c r="C93" s="122"/>
      <c r="D93" s="122"/>
      <c r="E93" s="122"/>
      <c r="F93" s="122"/>
      <c r="G93" s="122"/>
      <c r="H93" s="122"/>
      <c r="I93" s="123"/>
    </row>
    <row r="94" spans="1:9" x14ac:dyDescent="0.2">
      <c r="A94" s="124" t="s">
        <v>197</v>
      </c>
      <c r="B94" s="119"/>
      <c r="C94" s="119"/>
      <c r="D94" s="119"/>
      <c r="E94" s="119"/>
      <c r="F94" s="119"/>
      <c r="G94" s="119"/>
      <c r="H94" s="119"/>
      <c r="I94" s="120"/>
    </row>
    <row r="95" spans="1:9" x14ac:dyDescent="0.2">
      <c r="A95" s="125" t="s">
        <v>178</v>
      </c>
      <c r="B95" s="126" t="s">
        <v>175</v>
      </c>
      <c r="C95" s="126" t="s">
        <v>176</v>
      </c>
      <c r="D95" s="126" t="s">
        <v>226</v>
      </c>
      <c r="E95" s="126"/>
      <c r="F95" s="126"/>
      <c r="G95" s="126"/>
      <c r="H95" s="126"/>
      <c r="I95" s="127"/>
    </row>
    <row r="96" spans="1:9" x14ac:dyDescent="0.2">
      <c r="A96" s="148">
        <v>1290</v>
      </c>
      <c r="B96" s="149" t="s">
        <v>284</v>
      </c>
      <c r="C96" s="150">
        <v>0</v>
      </c>
      <c r="D96" s="149"/>
      <c r="E96" s="149"/>
      <c r="F96" s="149"/>
      <c r="G96" s="149"/>
      <c r="H96" s="149"/>
      <c r="I96" s="142"/>
    </row>
    <row r="97" spans="1:9" x14ac:dyDescent="0.2">
      <c r="A97" s="148">
        <v>1291</v>
      </c>
      <c r="B97" s="149" t="s">
        <v>285</v>
      </c>
      <c r="C97" s="150">
        <v>0</v>
      </c>
      <c r="D97" s="149"/>
      <c r="E97" s="149"/>
      <c r="F97" s="149"/>
      <c r="G97" s="149"/>
      <c r="H97" s="149"/>
      <c r="I97" s="142"/>
    </row>
    <row r="98" spans="1:9" x14ac:dyDescent="0.2">
      <c r="A98" s="148">
        <v>1292</v>
      </c>
      <c r="B98" s="149" t="s">
        <v>286</v>
      </c>
      <c r="C98" s="150">
        <v>0</v>
      </c>
      <c r="D98" s="149"/>
      <c r="E98" s="149"/>
      <c r="F98" s="149"/>
      <c r="G98" s="149"/>
      <c r="H98" s="149"/>
      <c r="I98" s="142"/>
    </row>
    <row r="99" spans="1:9" x14ac:dyDescent="0.2">
      <c r="A99" s="148">
        <v>1293</v>
      </c>
      <c r="B99" s="149" t="s">
        <v>287</v>
      </c>
      <c r="C99" s="150">
        <v>0</v>
      </c>
      <c r="D99" s="149"/>
      <c r="E99" s="149"/>
      <c r="F99" s="149"/>
      <c r="G99" s="149"/>
      <c r="H99" s="149"/>
      <c r="I99" s="142"/>
    </row>
    <row r="100" spans="1:9" x14ac:dyDescent="0.2">
      <c r="A100" s="121"/>
      <c r="B100" s="122"/>
      <c r="C100" s="122"/>
      <c r="D100" s="122"/>
      <c r="E100" s="122"/>
      <c r="F100" s="122"/>
      <c r="G100" s="122"/>
      <c r="H100" s="122"/>
      <c r="I100" s="123"/>
    </row>
    <row r="101" spans="1:9" x14ac:dyDescent="0.2">
      <c r="A101" s="124" t="s">
        <v>198</v>
      </c>
      <c r="B101" s="119"/>
      <c r="C101" s="119"/>
      <c r="D101" s="119"/>
      <c r="E101" s="119"/>
      <c r="F101" s="119"/>
      <c r="G101" s="119"/>
      <c r="H101" s="119"/>
      <c r="I101" s="120"/>
    </row>
    <row r="102" spans="1:9" x14ac:dyDescent="0.2">
      <c r="A102" s="125" t="s">
        <v>178</v>
      </c>
      <c r="B102" s="126" t="s">
        <v>175</v>
      </c>
      <c r="C102" s="126" t="s">
        <v>176</v>
      </c>
      <c r="D102" s="126" t="s">
        <v>222</v>
      </c>
      <c r="E102" s="126" t="s">
        <v>223</v>
      </c>
      <c r="F102" s="126" t="s">
        <v>224</v>
      </c>
      <c r="G102" s="126" t="s">
        <v>288</v>
      </c>
      <c r="H102" s="126" t="s">
        <v>289</v>
      </c>
      <c r="I102" s="127"/>
    </row>
    <row r="103" spans="1:9" x14ac:dyDescent="0.2">
      <c r="A103" s="148">
        <v>2110</v>
      </c>
      <c r="B103" s="149" t="s">
        <v>290</v>
      </c>
      <c r="C103" s="150">
        <f>SUM(C104:C112)</f>
        <v>17450427.850000001</v>
      </c>
      <c r="D103" s="150">
        <f>SUM(D104:D112)</f>
        <v>17450427.850000001</v>
      </c>
      <c r="E103" s="150">
        <f>SUM(E104:E112)</f>
        <v>0</v>
      </c>
      <c r="F103" s="150">
        <f>SUM(F104:F112)</f>
        <v>0</v>
      </c>
      <c r="G103" s="150">
        <f>SUM(G104:G112)</f>
        <v>0</v>
      </c>
      <c r="H103" s="149"/>
      <c r="I103" s="142"/>
    </row>
    <row r="104" spans="1:9" x14ac:dyDescent="0.2">
      <c r="A104" s="148">
        <v>2111</v>
      </c>
      <c r="B104" s="149" t="s">
        <v>291</v>
      </c>
      <c r="C104" s="150">
        <v>1109592.67</v>
      </c>
      <c r="D104" s="150">
        <f>C104</f>
        <v>1109592.67</v>
      </c>
      <c r="E104" s="150">
        <v>0</v>
      </c>
      <c r="F104" s="150">
        <v>0</v>
      </c>
      <c r="G104" s="150">
        <v>0</v>
      </c>
      <c r="H104" s="149"/>
      <c r="I104" s="142"/>
    </row>
    <row r="105" spans="1:9" x14ac:dyDescent="0.2">
      <c r="A105" s="148">
        <v>2112</v>
      </c>
      <c r="B105" s="149" t="s">
        <v>292</v>
      </c>
      <c r="C105" s="150">
        <v>5609187.3099999996</v>
      </c>
      <c r="D105" s="150">
        <f t="shared" ref="D105:D112" si="1">C105</f>
        <v>5609187.3099999996</v>
      </c>
      <c r="E105" s="150">
        <v>0</v>
      </c>
      <c r="F105" s="150">
        <v>0</v>
      </c>
      <c r="G105" s="150">
        <v>0</v>
      </c>
      <c r="H105" s="149"/>
      <c r="I105" s="142"/>
    </row>
    <row r="106" spans="1:9" x14ac:dyDescent="0.2">
      <c r="A106" s="148">
        <v>2113</v>
      </c>
      <c r="B106" s="149" t="s">
        <v>293</v>
      </c>
      <c r="C106" s="150">
        <v>6697242.3399999999</v>
      </c>
      <c r="D106" s="150">
        <f t="shared" si="1"/>
        <v>6697242.3399999999</v>
      </c>
      <c r="E106" s="150">
        <v>0</v>
      </c>
      <c r="F106" s="150">
        <v>0</v>
      </c>
      <c r="G106" s="150">
        <v>0</v>
      </c>
      <c r="H106" s="149"/>
      <c r="I106" s="142"/>
    </row>
    <row r="107" spans="1:9" x14ac:dyDescent="0.2">
      <c r="A107" s="148">
        <v>2114</v>
      </c>
      <c r="B107" s="149" t="s">
        <v>294</v>
      </c>
      <c r="C107" s="150">
        <v>0</v>
      </c>
      <c r="D107" s="150">
        <f t="shared" si="1"/>
        <v>0</v>
      </c>
      <c r="E107" s="150">
        <v>0</v>
      </c>
      <c r="F107" s="150">
        <v>0</v>
      </c>
      <c r="G107" s="150">
        <v>0</v>
      </c>
      <c r="H107" s="149"/>
      <c r="I107" s="142"/>
    </row>
    <row r="108" spans="1:9" x14ac:dyDescent="0.2">
      <c r="A108" s="148">
        <v>2115</v>
      </c>
      <c r="B108" s="149" t="s">
        <v>295</v>
      </c>
      <c r="C108" s="150">
        <v>412072.47</v>
      </c>
      <c r="D108" s="150">
        <f t="shared" si="1"/>
        <v>412072.47</v>
      </c>
      <c r="E108" s="150">
        <v>0</v>
      </c>
      <c r="F108" s="150">
        <v>0</v>
      </c>
      <c r="G108" s="150">
        <v>0</v>
      </c>
      <c r="H108" s="149"/>
      <c r="I108" s="142"/>
    </row>
    <row r="109" spans="1:9" x14ac:dyDescent="0.2">
      <c r="A109" s="148">
        <v>2116</v>
      </c>
      <c r="B109" s="149" t="s">
        <v>296</v>
      </c>
      <c r="C109" s="150">
        <v>0</v>
      </c>
      <c r="D109" s="150">
        <f t="shared" si="1"/>
        <v>0</v>
      </c>
      <c r="E109" s="150">
        <v>0</v>
      </c>
      <c r="F109" s="150">
        <v>0</v>
      </c>
      <c r="G109" s="150">
        <v>0</v>
      </c>
      <c r="H109" s="149"/>
      <c r="I109" s="142"/>
    </row>
    <row r="110" spans="1:9" x14ac:dyDescent="0.2">
      <c r="A110" s="148">
        <v>2117</v>
      </c>
      <c r="B110" s="149" t="s">
        <v>297</v>
      </c>
      <c r="C110" s="150">
        <v>3576036.86</v>
      </c>
      <c r="D110" s="150">
        <f t="shared" si="1"/>
        <v>3576036.86</v>
      </c>
      <c r="E110" s="150">
        <v>0</v>
      </c>
      <c r="F110" s="150">
        <v>0</v>
      </c>
      <c r="G110" s="150">
        <v>0</v>
      </c>
      <c r="H110" s="149"/>
      <c r="I110" s="142"/>
    </row>
    <row r="111" spans="1:9" x14ac:dyDescent="0.2">
      <c r="A111" s="148">
        <v>2118</v>
      </c>
      <c r="B111" s="149" t="s">
        <v>298</v>
      </c>
      <c r="C111" s="150">
        <v>0</v>
      </c>
      <c r="D111" s="150">
        <f t="shared" si="1"/>
        <v>0</v>
      </c>
      <c r="E111" s="150">
        <v>0</v>
      </c>
      <c r="F111" s="150">
        <v>0</v>
      </c>
      <c r="G111" s="150">
        <v>0</v>
      </c>
      <c r="H111" s="149"/>
      <c r="I111" s="142"/>
    </row>
    <row r="112" spans="1:9" x14ac:dyDescent="0.2">
      <c r="A112" s="148">
        <v>2119</v>
      </c>
      <c r="B112" s="149" t="s">
        <v>299</v>
      </c>
      <c r="C112" s="150">
        <v>46296.2</v>
      </c>
      <c r="D112" s="150">
        <f t="shared" si="1"/>
        <v>46296.2</v>
      </c>
      <c r="E112" s="150">
        <v>0</v>
      </c>
      <c r="F112" s="150">
        <v>0</v>
      </c>
      <c r="G112" s="150">
        <v>0</v>
      </c>
      <c r="H112" s="149"/>
      <c r="I112" s="142"/>
    </row>
    <row r="113" spans="1:9" x14ac:dyDescent="0.2">
      <c r="A113" s="148">
        <v>2120</v>
      </c>
      <c r="B113" s="149" t="s">
        <v>300</v>
      </c>
      <c r="C113" s="150">
        <f>SUM(C114:C116)</f>
        <v>0</v>
      </c>
      <c r="D113" s="150">
        <f t="shared" ref="D113" si="2">SUM(D114:D116)</f>
        <v>0</v>
      </c>
      <c r="E113" s="150">
        <f t="shared" ref="E113:G113" si="3">SUM(E114:E116)</f>
        <v>0</v>
      </c>
      <c r="F113" s="150">
        <f t="shared" si="3"/>
        <v>0</v>
      </c>
      <c r="G113" s="150">
        <f t="shared" si="3"/>
        <v>0</v>
      </c>
      <c r="H113" s="149"/>
      <c r="I113" s="142"/>
    </row>
    <row r="114" spans="1:9" x14ac:dyDescent="0.2">
      <c r="A114" s="148">
        <v>2121</v>
      </c>
      <c r="B114" s="149" t="s">
        <v>301</v>
      </c>
      <c r="C114" s="150">
        <v>0</v>
      </c>
      <c r="D114" s="150">
        <f>C114</f>
        <v>0</v>
      </c>
      <c r="E114" s="150">
        <v>0</v>
      </c>
      <c r="F114" s="150">
        <v>0</v>
      </c>
      <c r="G114" s="150">
        <v>0</v>
      </c>
      <c r="H114" s="149"/>
      <c r="I114" s="142"/>
    </row>
    <row r="115" spans="1:9" x14ac:dyDescent="0.2">
      <c r="A115" s="148">
        <v>2122</v>
      </c>
      <c r="B115" s="149" t="s">
        <v>302</v>
      </c>
      <c r="C115" s="150">
        <v>0</v>
      </c>
      <c r="D115" s="150">
        <f t="shared" ref="D115:D116" si="4">C115</f>
        <v>0</v>
      </c>
      <c r="E115" s="150">
        <v>0</v>
      </c>
      <c r="F115" s="150">
        <v>0</v>
      </c>
      <c r="G115" s="150">
        <v>0</v>
      </c>
      <c r="H115" s="149"/>
      <c r="I115" s="142"/>
    </row>
    <row r="116" spans="1:9" x14ac:dyDescent="0.2">
      <c r="A116" s="148">
        <v>2129</v>
      </c>
      <c r="B116" s="149" t="s">
        <v>303</v>
      </c>
      <c r="C116" s="150">
        <v>0</v>
      </c>
      <c r="D116" s="150">
        <f t="shared" si="4"/>
        <v>0</v>
      </c>
      <c r="E116" s="150">
        <v>0</v>
      </c>
      <c r="F116" s="150">
        <v>0</v>
      </c>
      <c r="G116" s="150">
        <v>0</v>
      </c>
      <c r="H116" s="149"/>
      <c r="I116" s="142"/>
    </row>
    <row r="117" spans="1:9" x14ac:dyDescent="0.2">
      <c r="A117" s="121"/>
      <c r="B117" s="122"/>
      <c r="E117" s="122"/>
      <c r="F117" s="122"/>
      <c r="G117" s="122"/>
      <c r="H117" s="122"/>
      <c r="I117" s="123"/>
    </row>
    <row r="118" spans="1:9" x14ac:dyDescent="0.2">
      <c r="A118" s="124" t="s">
        <v>199</v>
      </c>
      <c r="B118" s="119"/>
      <c r="C118" s="119"/>
      <c r="D118" s="119"/>
      <c r="E118" s="119"/>
      <c r="F118" s="119"/>
      <c r="G118" s="119"/>
      <c r="H118" s="119"/>
      <c r="I118" s="120"/>
    </row>
    <row r="119" spans="1:9" x14ac:dyDescent="0.2">
      <c r="A119" s="125" t="s">
        <v>178</v>
      </c>
      <c r="B119" s="126" t="s">
        <v>175</v>
      </c>
      <c r="C119" s="126" t="s">
        <v>176</v>
      </c>
      <c r="D119" s="126" t="s">
        <v>179</v>
      </c>
      <c r="E119" s="126" t="s">
        <v>226</v>
      </c>
      <c r="F119" s="126"/>
      <c r="G119" s="126"/>
      <c r="H119" s="126"/>
      <c r="I119" s="127"/>
    </row>
    <row r="120" spans="1:9" x14ac:dyDescent="0.2">
      <c r="A120" s="148">
        <v>2160</v>
      </c>
      <c r="B120" s="149" t="s">
        <v>304</v>
      </c>
      <c r="C120" s="150">
        <v>0</v>
      </c>
      <c r="D120" s="149"/>
      <c r="E120" s="149"/>
      <c r="F120" s="149"/>
      <c r="G120" s="149"/>
      <c r="H120" s="149"/>
      <c r="I120" s="142"/>
    </row>
    <row r="121" spans="1:9" x14ac:dyDescent="0.2">
      <c r="A121" s="148">
        <v>2161</v>
      </c>
      <c r="B121" s="149" t="s">
        <v>305</v>
      </c>
      <c r="C121" s="150">
        <v>0</v>
      </c>
      <c r="D121" s="149"/>
      <c r="E121" s="149"/>
      <c r="F121" s="149"/>
      <c r="G121" s="149"/>
      <c r="H121" s="149"/>
      <c r="I121" s="142"/>
    </row>
    <row r="122" spans="1:9" x14ac:dyDescent="0.2">
      <c r="A122" s="148">
        <v>2162</v>
      </c>
      <c r="B122" s="149" t="s">
        <v>306</v>
      </c>
      <c r="C122" s="150">
        <v>0</v>
      </c>
      <c r="D122" s="149"/>
      <c r="E122" s="149"/>
      <c r="F122" s="149"/>
      <c r="G122" s="149"/>
      <c r="H122" s="149"/>
      <c r="I122" s="142"/>
    </row>
    <row r="123" spans="1:9" x14ac:dyDescent="0.2">
      <c r="A123" s="148">
        <v>2163</v>
      </c>
      <c r="B123" s="149" t="s">
        <v>307</v>
      </c>
      <c r="C123" s="150">
        <v>0</v>
      </c>
      <c r="D123" s="149"/>
      <c r="E123" s="149"/>
      <c r="F123" s="149"/>
      <c r="G123" s="149"/>
      <c r="H123" s="149"/>
      <c r="I123" s="142"/>
    </row>
    <row r="124" spans="1:9" x14ac:dyDescent="0.2">
      <c r="A124" s="148">
        <v>2164</v>
      </c>
      <c r="B124" s="149" t="s">
        <v>308</v>
      </c>
      <c r="C124" s="150">
        <v>0</v>
      </c>
      <c r="D124" s="149"/>
      <c r="E124" s="149"/>
      <c r="F124" s="149"/>
      <c r="G124" s="149"/>
      <c r="H124" s="149"/>
      <c r="I124" s="142"/>
    </row>
    <row r="125" spans="1:9" x14ac:dyDescent="0.2">
      <c r="A125" s="148">
        <v>2165</v>
      </c>
      <c r="B125" s="149" t="s">
        <v>309</v>
      </c>
      <c r="C125" s="150">
        <v>0</v>
      </c>
      <c r="D125" s="149"/>
      <c r="E125" s="149"/>
      <c r="F125" s="149"/>
      <c r="G125" s="149"/>
      <c r="H125" s="149"/>
      <c r="I125" s="142"/>
    </row>
    <row r="126" spans="1:9" x14ac:dyDescent="0.2">
      <c r="A126" s="148">
        <v>2166</v>
      </c>
      <c r="B126" s="149" t="s">
        <v>310</v>
      </c>
      <c r="C126" s="150">
        <v>0</v>
      </c>
      <c r="D126" s="149"/>
      <c r="E126" s="149"/>
      <c r="F126" s="149"/>
      <c r="G126" s="149"/>
      <c r="H126" s="149"/>
      <c r="I126" s="142"/>
    </row>
    <row r="127" spans="1:9" x14ac:dyDescent="0.2">
      <c r="A127" s="148">
        <v>2250</v>
      </c>
      <c r="B127" s="149" t="s">
        <v>311</v>
      </c>
      <c r="C127" s="150">
        <f>SUM(C128:C133)</f>
        <v>8750</v>
      </c>
      <c r="D127" s="149"/>
      <c r="E127" s="149"/>
      <c r="F127" s="149"/>
      <c r="G127" s="149"/>
      <c r="H127" s="149"/>
      <c r="I127" s="142"/>
    </row>
    <row r="128" spans="1:9" x14ac:dyDescent="0.2">
      <c r="A128" s="148">
        <v>2251</v>
      </c>
      <c r="B128" s="149" t="s">
        <v>312</v>
      </c>
      <c r="C128" s="150">
        <v>8750</v>
      </c>
      <c r="D128" s="149"/>
      <c r="E128" s="149"/>
      <c r="F128" s="149"/>
      <c r="G128" s="149"/>
      <c r="H128" s="149"/>
      <c r="I128" s="142"/>
    </row>
    <row r="129" spans="1:9" x14ac:dyDescent="0.2">
      <c r="A129" s="148">
        <v>2252</v>
      </c>
      <c r="B129" s="149" t="s">
        <v>313</v>
      </c>
      <c r="C129" s="150">
        <v>0</v>
      </c>
      <c r="D129" s="149"/>
      <c r="E129" s="149"/>
      <c r="F129" s="149"/>
      <c r="G129" s="149"/>
      <c r="H129" s="149"/>
      <c r="I129" s="142"/>
    </row>
    <row r="130" spans="1:9" x14ac:dyDescent="0.2">
      <c r="A130" s="148">
        <v>2253</v>
      </c>
      <c r="B130" s="149" t="s">
        <v>314</v>
      </c>
      <c r="C130" s="150">
        <v>0</v>
      </c>
      <c r="D130" s="149"/>
      <c r="E130" s="149"/>
      <c r="F130" s="149"/>
      <c r="G130" s="149"/>
      <c r="H130" s="149"/>
      <c r="I130" s="142"/>
    </row>
    <row r="131" spans="1:9" x14ac:dyDescent="0.2">
      <c r="A131" s="148">
        <v>2254</v>
      </c>
      <c r="B131" s="149" t="s">
        <v>315</v>
      </c>
      <c r="C131" s="150">
        <v>0</v>
      </c>
      <c r="D131" s="149"/>
      <c r="E131" s="149"/>
      <c r="F131" s="149"/>
      <c r="G131" s="149"/>
      <c r="H131" s="149"/>
      <c r="I131" s="142"/>
    </row>
    <row r="132" spans="1:9" x14ac:dyDescent="0.2">
      <c r="A132" s="148">
        <v>2255</v>
      </c>
      <c r="B132" s="149" t="s">
        <v>316</v>
      </c>
      <c r="C132" s="150">
        <v>0</v>
      </c>
      <c r="D132" s="149"/>
      <c r="E132" s="149"/>
      <c r="F132" s="149"/>
      <c r="G132" s="149"/>
      <c r="H132" s="149"/>
      <c r="I132" s="142"/>
    </row>
    <row r="133" spans="1:9" x14ac:dyDescent="0.2">
      <c r="A133" s="148">
        <v>2256</v>
      </c>
      <c r="B133" s="149" t="s">
        <v>317</v>
      </c>
      <c r="C133" s="150">
        <v>0</v>
      </c>
      <c r="D133" s="149"/>
      <c r="E133" s="149"/>
      <c r="F133" s="149"/>
      <c r="G133" s="149"/>
      <c r="H133" s="149"/>
      <c r="I133" s="142"/>
    </row>
    <row r="134" spans="1:9" x14ac:dyDescent="0.2">
      <c r="A134" s="121"/>
      <c r="B134" s="122"/>
      <c r="C134" s="122"/>
      <c r="D134" s="122"/>
      <c r="E134" s="122"/>
      <c r="F134" s="122"/>
      <c r="G134" s="122"/>
      <c r="H134" s="122"/>
      <c r="I134" s="123"/>
    </row>
    <row r="135" spans="1:9" x14ac:dyDescent="0.2">
      <c r="A135" s="124" t="s">
        <v>200</v>
      </c>
      <c r="B135" s="119"/>
      <c r="C135" s="119"/>
      <c r="D135" s="119"/>
      <c r="E135" s="119"/>
      <c r="F135" s="119"/>
      <c r="G135" s="119"/>
      <c r="H135" s="119"/>
      <c r="I135" s="120"/>
    </row>
    <row r="136" spans="1:9" x14ac:dyDescent="0.2">
      <c r="A136" s="125" t="s">
        <v>178</v>
      </c>
      <c r="B136" s="126" t="s">
        <v>175</v>
      </c>
      <c r="C136" s="126" t="s">
        <v>176</v>
      </c>
      <c r="D136" s="126" t="s">
        <v>179</v>
      </c>
      <c r="E136" s="126" t="s">
        <v>226</v>
      </c>
      <c r="F136" s="126"/>
      <c r="G136" s="126"/>
      <c r="H136" s="126"/>
      <c r="I136" s="127"/>
    </row>
    <row r="137" spans="1:9" x14ac:dyDescent="0.2">
      <c r="A137" s="148">
        <v>2159</v>
      </c>
      <c r="B137" s="149" t="s">
        <v>318</v>
      </c>
      <c r="C137" s="150">
        <v>0</v>
      </c>
      <c r="D137" s="149"/>
      <c r="E137" s="149"/>
      <c r="F137" s="149"/>
      <c r="G137" s="149"/>
      <c r="H137" s="149"/>
      <c r="I137" s="142"/>
    </row>
    <row r="138" spans="1:9" x14ac:dyDescent="0.2">
      <c r="A138" s="148">
        <v>2199</v>
      </c>
      <c r="B138" s="149" t="s">
        <v>319</v>
      </c>
      <c r="C138" s="150">
        <v>0</v>
      </c>
      <c r="D138" s="149"/>
      <c r="E138" s="149"/>
      <c r="F138" s="149"/>
      <c r="G138" s="149"/>
      <c r="H138" s="149"/>
      <c r="I138" s="142"/>
    </row>
    <row r="139" spans="1:9" x14ac:dyDescent="0.2">
      <c r="A139" s="148">
        <v>2240</v>
      </c>
      <c r="B139" s="149" t="s">
        <v>320</v>
      </c>
      <c r="C139" s="150">
        <f>SUM(C140:C142)</f>
        <v>123096.5</v>
      </c>
      <c r="D139" s="149"/>
      <c r="E139" s="149"/>
      <c r="F139" s="149"/>
      <c r="G139" s="149"/>
      <c r="H139" s="149"/>
      <c r="I139" s="142"/>
    </row>
    <row r="140" spans="1:9" x14ac:dyDescent="0.2">
      <c r="A140" s="148">
        <v>2241</v>
      </c>
      <c r="B140" s="149" t="s">
        <v>321</v>
      </c>
      <c r="C140" s="150">
        <v>0</v>
      </c>
      <c r="D140" s="149"/>
      <c r="E140" s="149"/>
      <c r="F140" s="149"/>
      <c r="G140" s="149"/>
      <c r="H140" s="149"/>
      <c r="I140" s="142"/>
    </row>
    <row r="141" spans="1:9" x14ac:dyDescent="0.2">
      <c r="A141" s="148">
        <v>2242</v>
      </c>
      <c r="B141" s="149" t="s">
        <v>322</v>
      </c>
      <c r="C141" s="150">
        <v>0</v>
      </c>
      <c r="D141" s="149"/>
      <c r="E141" s="149"/>
      <c r="F141" s="149"/>
      <c r="G141" s="149"/>
      <c r="H141" s="149"/>
      <c r="I141" s="142"/>
    </row>
    <row r="142" spans="1:9" x14ac:dyDescent="0.2">
      <c r="A142" s="148">
        <v>2249</v>
      </c>
      <c r="B142" s="149" t="s">
        <v>323</v>
      </c>
      <c r="C142" s="150">
        <v>123096.5</v>
      </c>
      <c r="D142" s="149"/>
      <c r="E142" s="149"/>
      <c r="F142" s="149"/>
      <c r="G142" s="149"/>
      <c r="H142" s="149"/>
      <c r="I142" s="142"/>
    </row>
    <row r="143" spans="1:9" x14ac:dyDescent="0.2">
      <c r="A143" s="121"/>
      <c r="B143" s="122"/>
      <c r="C143" s="122"/>
      <c r="D143" s="122"/>
      <c r="E143" s="122"/>
      <c r="F143" s="122"/>
      <c r="G143" s="122"/>
      <c r="H143" s="122"/>
      <c r="I143" s="123"/>
    </row>
    <row r="144" spans="1:9" x14ac:dyDescent="0.2">
      <c r="A144" s="128"/>
      <c r="B144" s="129"/>
      <c r="C144" s="129"/>
      <c r="D144" s="129"/>
      <c r="E144" s="129"/>
      <c r="F144" s="129"/>
      <c r="G144" s="129"/>
      <c r="H144" s="129"/>
      <c r="I144" s="130"/>
    </row>
  </sheetData>
  <sheetProtection formatCells="0" formatColumns="0" formatRows="0" insertColumns="0" insertRows="0" insertHyperlinks="0" deleteColumns="0" deleteRows="0" sort="0" autoFilter="0" pivotTables="0"/>
  <mergeCells count="3">
    <mergeCell ref="A1:I1"/>
    <mergeCell ref="A2:I2"/>
    <mergeCell ref="A3:I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9"/>
  <sheetViews>
    <sheetView zoomScale="80" zoomScaleNormal="80" workbookViewId="0">
      <selection sqref="A1:E1"/>
    </sheetView>
  </sheetViews>
  <sheetFormatPr baseColWidth="10" defaultColWidth="9.140625" defaultRowHeight="11.25" x14ac:dyDescent="0.2"/>
  <cols>
    <col min="1" max="1" width="10" style="33" customWidth="1"/>
    <col min="2" max="2" width="46.28515625" style="33" customWidth="1"/>
    <col min="3" max="3" width="24" style="33" customWidth="1"/>
    <col min="4" max="4" width="23.28515625" style="33" customWidth="1"/>
    <col min="5" max="5" width="16.5703125" style="33" customWidth="1"/>
    <col min="6" max="16384" width="9.140625" style="33"/>
  </cols>
  <sheetData>
    <row r="1" spans="1:5" s="34" customFormat="1" ht="18.95" customHeight="1" x14ac:dyDescent="0.25">
      <c r="A1" s="193" t="str">
        <f>ESF!A1</f>
        <v>Municipio de Comonfort, Guanajuato</v>
      </c>
      <c r="B1" s="194"/>
      <c r="C1" s="194"/>
      <c r="D1" s="194"/>
      <c r="E1" s="195"/>
    </row>
    <row r="2" spans="1:5" s="32" customFormat="1" ht="18.95" customHeight="1" x14ac:dyDescent="0.25">
      <c r="A2" s="196" t="s">
        <v>324</v>
      </c>
      <c r="B2" s="197"/>
      <c r="C2" s="197"/>
      <c r="D2" s="197"/>
      <c r="E2" s="198"/>
    </row>
    <row r="3" spans="1:5" s="32" customFormat="1" ht="18.95" customHeight="1" x14ac:dyDescent="0.25">
      <c r="A3" s="196" t="str">
        <f>ESF!A3</f>
        <v>Correspondiente del 1 de Enero al 31 de Diciembre del 2020</v>
      </c>
      <c r="B3" s="197"/>
      <c r="C3" s="197"/>
      <c r="D3" s="197"/>
      <c r="E3" s="198"/>
    </row>
    <row r="4" spans="1:5" x14ac:dyDescent="0.2">
      <c r="A4" s="118" t="s">
        <v>215</v>
      </c>
      <c r="B4" s="119"/>
      <c r="C4" s="119"/>
      <c r="D4" s="119"/>
      <c r="E4" s="120"/>
    </row>
    <row r="5" spans="1:5" x14ac:dyDescent="0.2">
      <c r="A5" s="156"/>
      <c r="B5" s="153"/>
      <c r="C5" s="153"/>
      <c r="D5" s="153"/>
      <c r="E5" s="154"/>
    </row>
    <row r="6" spans="1:5" x14ac:dyDescent="0.2">
      <c r="A6" s="124" t="s">
        <v>555</v>
      </c>
      <c r="B6" s="119"/>
      <c r="C6" s="119"/>
      <c r="D6" s="119"/>
      <c r="E6" s="120"/>
    </row>
    <row r="7" spans="1:5" x14ac:dyDescent="0.2">
      <c r="A7" s="135" t="s">
        <v>178</v>
      </c>
      <c r="B7" s="136" t="s">
        <v>175</v>
      </c>
      <c r="C7" s="136" t="s">
        <v>176</v>
      </c>
      <c r="D7" s="136" t="s">
        <v>325</v>
      </c>
      <c r="E7" s="137"/>
    </row>
    <row r="8" spans="1:5" x14ac:dyDescent="0.2">
      <c r="A8" s="151">
        <v>4100</v>
      </c>
      <c r="B8" s="139" t="s">
        <v>326</v>
      </c>
      <c r="C8" s="140">
        <f>SUM(C9+C19+C25+C28+C34+C37+C46)</f>
        <v>34582498.07</v>
      </c>
      <c r="D8" s="149"/>
      <c r="E8" s="142"/>
    </row>
    <row r="9" spans="1:5" x14ac:dyDescent="0.2">
      <c r="A9" s="151">
        <v>4110</v>
      </c>
      <c r="B9" s="139" t="s">
        <v>327</v>
      </c>
      <c r="C9" s="140">
        <f>SUM(C10:C18)</f>
        <v>19602081.57</v>
      </c>
      <c r="D9" s="149"/>
      <c r="E9" s="142"/>
    </row>
    <row r="10" spans="1:5" x14ac:dyDescent="0.2">
      <c r="A10" s="151">
        <v>4111</v>
      </c>
      <c r="B10" s="139" t="s">
        <v>328</v>
      </c>
      <c r="C10" s="140">
        <v>22539.5</v>
      </c>
      <c r="D10" s="149"/>
      <c r="E10" s="142"/>
    </row>
    <row r="11" spans="1:5" x14ac:dyDescent="0.2">
      <c r="A11" s="151">
        <v>4112</v>
      </c>
      <c r="B11" s="139" t="s">
        <v>329</v>
      </c>
      <c r="C11" s="140">
        <v>16683618.02</v>
      </c>
      <c r="D11" s="149"/>
      <c r="E11" s="142"/>
    </row>
    <row r="12" spans="1:5" x14ac:dyDescent="0.2">
      <c r="A12" s="151">
        <v>4113</v>
      </c>
      <c r="B12" s="139" t="s">
        <v>330</v>
      </c>
      <c r="C12" s="140">
        <v>1427248.41</v>
      </c>
      <c r="D12" s="149"/>
      <c r="E12" s="142"/>
    </row>
    <row r="13" spans="1:5" x14ac:dyDescent="0.2">
      <c r="A13" s="151">
        <v>4114</v>
      </c>
      <c r="B13" s="139" t="s">
        <v>331</v>
      </c>
      <c r="C13" s="140">
        <v>0</v>
      </c>
      <c r="D13" s="149"/>
      <c r="E13" s="142"/>
    </row>
    <row r="14" spans="1:5" x14ac:dyDescent="0.2">
      <c r="A14" s="151">
        <v>4115</v>
      </c>
      <c r="B14" s="139" t="s">
        <v>332</v>
      </c>
      <c r="C14" s="140">
        <v>0</v>
      </c>
      <c r="D14" s="149"/>
      <c r="E14" s="142"/>
    </row>
    <row r="15" spans="1:5" x14ac:dyDescent="0.2">
      <c r="A15" s="151">
        <v>4116</v>
      </c>
      <c r="B15" s="139" t="s">
        <v>333</v>
      </c>
      <c r="C15" s="140">
        <v>0</v>
      </c>
      <c r="D15" s="149"/>
      <c r="E15" s="142"/>
    </row>
    <row r="16" spans="1:5" x14ac:dyDescent="0.2">
      <c r="A16" s="151">
        <v>4117</v>
      </c>
      <c r="B16" s="139" t="s">
        <v>334</v>
      </c>
      <c r="C16" s="140">
        <v>1468675.64</v>
      </c>
      <c r="D16" s="149"/>
      <c r="E16" s="142"/>
    </row>
    <row r="17" spans="1:5" ht="33.75" x14ac:dyDescent="0.2">
      <c r="A17" s="151">
        <v>4118</v>
      </c>
      <c r="B17" s="152" t="s">
        <v>532</v>
      </c>
      <c r="C17" s="140">
        <v>0</v>
      </c>
      <c r="D17" s="149"/>
      <c r="E17" s="142"/>
    </row>
    <row r="18" spans="1:5" x14ac:dyDescent="0.2">
      <c r="A18" s="151">
        <v>4119</v>
      </c>
      <c r="B18" s="139" t="s">
        <v>335</v>
      </c>
      <c r="C18" s="140">
        <v>0</v>
      </c>
      <c r="D18" s="149"/>
      <c r="E18" s="142"/>
    </row>
    <row r="19" spans="1:5" x14ac:dyDescent="0.2">
      <c r="A19" s="151">
        <v>4120</v>
      </c>
      <c r="B19" s="139" t="s">
        <v>336</v>
      </c>
      <c r="C19" s="140">
        <f>SUM(C20:C24)</f>
        <v>0</v>
      </c>
      <c r="D19" s="149"/>
      <c r="E19" s="142"/>
    </row>
    <row r="20" spans="1:5" x14ac:dyDescent="0.2">
      <c r="A20" s="151">
        <v>4121</v>
      </c>
      <c r="B20" s="139" t="s">
        <v>337</v>
      </c>
      <c r="C20" s="140">
        <v>0</v>
      </c>
      <c r="D20" s="149"/>
      <c r="E20" s="142"/>
    </row>
    <row r="21" spans="1:5" x14ac:dyDescent="0.2">
      <c r="A21" s="151">
        <v>4122</v>
      </c>
      <c r="B21" s="139" t="s">
        <v>533</v>
      </c>
      <c r="C21" s="140">
        <v>0</v>
      </c>
      <c r="D21" s="149"/>
      <c r="E21" s="142"/>
    </row>
    <row r="22" spans="1:5" x14ac:dyDescent="0.2">
      <c r="A22" s="151">
        <v>4123</v>
      </c>
      <c r="B22" s="139" t="s">
        <v>338</v>
      </c>
      <c r="C22" s="140">
        <v>0</v>
      </c>
      <c r="D22" s="149"/>
      <c r="E22" s="142"/>
    </row>
    <row r="23" spans="1:5" x14ac:dyDescent="0.2">
      <c r="A23" s="151">
        <v>4124</v>
      </c>
      <c r="B23" s="139" t="s">
        <v>339</v>
      </c>
      <c r="C23" s="140">
        <v>0</v>
      </c>
      <c r="D23" s="149"/>
      <c r="E23" s="142"/>
    </row>
    <row r="24" spans="1:5" x14ac:dyDescent="0.2">
      <c r="A24" s="151">
        <v>4129</v>
      </c>
      <c r="B24" s="139" t="s">
        <v>340</v>
      </c>
      <c r="C24" s="140">
        <v>0</v>
      </c>
      <c r="D24" s="149"/>
      <c r="E24" s="142"/>
    </row>
    <row r="25" spans="1:5" x14ac:dyDescent="0.2">
      <c r="A25" s="151">
        <v>4130</v>
      </c>
      <c r="B25" s="139" t="s">
        <v>341</v>
      </c>
      <c r="C25" s="140">
        <f>SUM(C26:C27)</f>
        <v>0</v>
      </c>
      <c r="D25" s="149"/>
      <c r="E25" s="142"/>
    </row>
    <row r="26" spans="1:5" x14ac:dyDescent="0.2">
      <c r="A26" s="151">
        <v>4131</v>
      </c>
      <c r="B26" s="139" t="s">
        <v>342</v>
      </c>
      <c r="C26" s="140">
        <v>0</v>
      </c>
      <c r="D26" s="149"/>
      <c r="E26" s="142"/>
    </row>
    <row r="27" spans="1:5" ht="33.75" x14ac:dyDescent="0.2">
      <c r="A27" s="151">
        <v>4132</v>
      </c>
      <c r="B27" s="152" t="s">
        <v>534</v>
      </c>
      <c r="C27" s="140">
        <v>0</v>
      </c>
      <c r="D27" s="149"/>
      <c r="E27" s="142"/>
    </row>
    <row r="28" spans="1:5" x14ac:dyDescent="0.2">
      <c r="A28" s="151">
        <v>4140</v>
      </c>
      <c r="B28" s="139" t="s">
        <v>343</v>
      </c>
      <c r="C28" s="140">
        <f>SUM(C29:C33)</f>
        <v>11420400.190000001</v>
      </c>
      <c r="D28" s="149"/>
      <c r="E28" s="142"/>
    </row>
    <row r="29" spans="1:5" x14ac:dyDescent="0.2">
      <c r="A29" s="151">
        <v>4141</v>
      </c>
      <c r="B29" s="139" t="s">
        <v>344</v>
      </c>
      <c r="C29" s="140">
        <v>664979.64</v>
      </c>
      <c r="D29" s="149"/>
      <c r="E29" s="142"/>
    </row>
    <row r="30" spans="1:5" x14ac:dyDescent="0.2">
      <c r="A30" s="151">
        <v>4143</v>
      </c>
      <c r="B30" s="139" t="s">
        <v>345</v>
      </c>
      <c r="C30" s="140">
        <v>10755420.550000001</v>
      </c>
      <c r="D30" s="149"/>
      <c r="E30" s="142"/>
    </row>
    <row r="31" spans="1:5" x14ac:dyDescent="0.2">
      <c r="A31" s="151">
        <v>4144</v>
      </c>
      <c r="B31" s="139" t="s">
        <v>346</v>
      </c>
      <c r="C31" s="140">
        <v>0</v>
      </c>
      <c r="D31" s="149"/>
      <c r="E31" s="142"/>
    </row>
    <row r="32" spans="1:5" ht="33.75" x14ac:dyDescent="0.2">
      <c r="A32" s="151">
        <v>4145</v>
      </c>
      <c r="B32" s="152" t="s">
        <v>535</v>
      </c>
      <c r="C32" s="140">
        <v>0</v>
      </c>
      <c r="D32" s="149"/>
      <c r="E32" s="142"/>
    </row>
    <row r="33" spans="1:5" x14ac:dyDescent="0.2">
      <c r="A33" s="151">
        <v>4149</v>
      </c>
      <c r="B33" s="139" t="s">
        <v>347</v>
      </c>
      <c r="C33" s="140">
        <v>0</v>
      </c>
      <c r="D33" s="149"/>
      <c r="E33" s="142"/>
    </row>
    <row r="34" spans="1:5" x14ac:dyDescent="0.2">
      <c r="A34" s="151">
        <v>4150</v>
      </c>
      <c r="B34" s="139" t="s">
        <v>536</v>
      </c>
      <c r="C34" s="140">
        <f>SUM(C35:C36)</f>
        <v>1240620.77</v>
      </c>
      <c r="D34" s="149"/>
      <c r="E34" s="142"/>
    </row>
    <row r="35" spans="1:5" x14ac:dyDescent="0.2">
      <c r="A35" s="151">
        <v>4151</v>
      </c>
      <c r="B35" s="139" t="s">
        <v>536</v>
      </c>
      <c r="C35" s="140">
        <v>1240620.77</v>
      </c>
      <c r="D35" s="149"/>
      <c r="E35" s="142"/>
    </row>
    <row r="36" spans="1:5" ht="33.75" x14ac:dyDescent="0.2">
      <c r="A36" s="151">
        <v>4154</v>
      </c>
      <c r="B36" s="152" t="s">
        <v>537</v>
      </c>
      <c r="C36" s="140">
        <v>0</v>
      </c>
      <c r="D36" s="149"/>
      <c r="E36" s="142"/>
    </row>
    <row r="37" spans="1:5" x14ac:dyDescent="0.2">
      <c r="A37" s="151">
        <v>4160</v>
      </c>
      <c r="B37" s="139" t="s">
        <v>538</v>
      </c>
      <c r="C37" s="140">
        <f>SUM(C38:C45)</f>
        <v>2319395.54</v>
      </c>
      <c r="D37" s="149"/>
      <c r="E37" s="142"/>
    </row>
    <row r="38" spans="1:5" x14ac:dyDescent="0.2">
      <c r="A38" s="151">
        <v>4161</v>
      </c>
      <c r="B38" s="139" t="s">
        <v>348</v>
      </c>
      <c r="C38" s="140">
        <v>0</v>
      </c>
      <c r="D38" s="149"/>
      <c r="E38" s="142"/>
    </row>
    <row r="39" spans="1:5" x14ac:dyDescent="0.2">
      <c r="A39" s="151">
        <v>4162</v>
      </c>
      <c r="B39" s="139" t="s">
        <v>349</v>
      </c>
      <c r="C39" s="140">
        <v>971011.5</v>
      </c>
      <c r="D39" s="149"/>
      <c r="E39" s="142"/>
    </row>
    <row r="40" spans="1:5" x14ac:dyDescent="0.2">
      <c r="A40" s="151">
        <v>4163</v>
      </c>
      <c r="B40" s="139" t="s">
        <v>350</v>
      </c>
      <c r="C40" s="140">
        <v>36628.03</v>
      </c>
      <c r="D40" s="149"/>
      <c r="E40" s="142"/>
    </row>
    <row r="41" spans="1:5" x14ac:dyDescent="0.2">
      <c r="A41" s="151">
        <v>4164</v>
      </c>
      <c r="B41" s="139" t="s">
        <v>351</v>
      </c>
      <c r="C41" s="140">
        <v>0</v>
      </c>
      <c r="D41" s="149"/>
      <c r="E41" s="142"/>
    </row>
    <row r="42" spans="1:5" x14ac:dyDescent="0.2">
      <c r="A42" s="151">
        <v>4165</v>
      </c>
      <c r="B42" s="139" t="s">
        <v>352</v>
      </c>
      <c r="C42" s="140">
        <v>16908.439999999999</v>
      </c>
      <c r="D42" s="149"/>
      <c r="E42" s="142"/>
    </row>
    <row r="43" spans="1:5" ht="33.75" x14ac:dyDescent="0.2">
      <c r="A43" s="151">
        <v>4166</v>
      </c>
      <c r="B43" s="152" t="s">
        <v>539</v>
      </c>
      <c r="C43" s="140">
        <v>0</v>
      </c>
      <c r="D43" s="149"/>
      <c r="E43" s="142"/>
    </row>
    <row r="44" spans="1:5" x14ac:dyDescent="0.2">
      <c r="A44" s="151">
        <v>4168</v>
      </c>
      <c r="B44" s="139" t="s">
        <v>353</v>
      </c>
      <c r="C44" s="140">
        <v>321</v>
      </c>
      <c r="D44" s="149"/>
      <c r="E44" s="142"/>
    </row>
    <row r="45" spans="1:5" x14ac:dyDescent="0.2">
      <c r="A45" s="151">
        <v>4169</v>
      </c>
      <c r="B45" s="139" t="s">
        <v>354</v>
      </c>
      <c r="C45" s="140">
        <v>1294526.57</v>
      </c>
      <c r="D45" s="149"/>
      <c r="E45" s="142"/>
    </row>
    <row r="46" spans="1:5" x14ac:dyDescent="0.2">
      <c r="A46" s="151">
        <v>4170</v>
      </c>
      <c r="B46" s="139" t="s">
        <v>540</v>
      </c>
      <c r="C46" s="140">
        <f>SUM(C47:C54)</f>
        <v>0</v>
      </c>
      <c r="D46" s="149"/>
      <c r="E46" s="142"/>
    </row>
    <row r="47" spans="1:5" x14ac:dyDescent="0.2">
      <c r="A47" s="151">
        <v>4171</v>
      </c>
      <c r="B47" s="155" t="s">
        <v>541</v>
      </c>
      <c r="C47" s="140">
        <v>0</v>
      </c>
      <c r="D47" s="149"/>
      <c r="E47" s="142"/>
    </row>
    <row r="48" spans="1:5" x14ac:dyDescent="0.2">
      <c r="A48" s="151">
        <v>4172</v>
      </c>
      <c r="B48" s="139" t="s">
        <v>542</v>
      </c>
      <c r="C48" s="140">
        <v>0</v>
      </c>
      <c r="D48" s="149"/>
      <c r="E48" s="142"/>
    </row>
    <row r="49" spans="1:5" ht="33.75" x14ac:dyDescent="0.2">
      <c r="A49" s="151">
        <v>4173</v>
      </c>
      <c r="B49" s="152" t="s">
        <v>543</v>
      </c>
      <c r="C49" s="140">
        <v>0</v>
      </c>
      <c r="D49" s="149"/>
      <c r="E49" s="142"/>
    </row>
    <row r="50" spans="1:5" ht="33.75" x14ac:dyDescent="0.2">
      <c r="A50" s="151">
        <v>4174</v>
      </c>
      <c r="B50" s="152" t="s">
        <v>544</v>
      </c>
      <c r="C50" s="140">
        <v>0</v>
      </c>
      <c r="D50" s="149"/>
      <c r="E50" s="142"/>
    </row>
    <row r="51" spans="1:5" ht="33.75" x14ac:dyDescent="0.2">
      <c r="A51" s="151">
        <v>4175</v>
      </c>
      <c r="B51" s="152" t="s">
        <v>545</v>
      </c>
      <c r="C51" s="140">
        <v>0</v>
      </c>
      <c r="D51" s="149"/>
      <c r="E51" s="142"/>
    </row>
    <row r="52" spans="1:5" ht="33.75" x14ac:dyDescent="0.2">
      <c r="A52" s="151">
        <v>4176</v>
      </c>
      <c r="B52" s="152" t="s">
        <v>546</v>
      </c>
      <c r="C52" s="140">
        <v>0</v>
      </c>
      <c r="D52" s="149"/>
      <c r="E52" s="142"/>
    </row>
    <row r="53" spans="1:5" ht="33.75" x14ac:dyDescent="0.2">
      <c r="A53" s="151">
        <v>4177</v>
      </c>
      <c r="B53" s="152" t="s">
        <v>547</v>
      </c>
      <c r="C53" s="140">
        <v>0</v>
      </c>
      <c r="D53" s="149"/>
      <c r="E53" s="142"/>
    </row>
    <row r="54" spans="1:5" ht="22.5" x14ac:dyDescent="0.2">
      <c r="A54" s="151">
        <v>4178</v>
      </c>
      <c r="B54" s="152" t="s">
        <v>548</v>
      </c>
      <c r="C54" s="140">
        <v>0</v>
      </c>
      <c r="D54" s="149"/>
      <c r="E54" s="142"/>
    </row>
    <row r="55" spans="1:5" x14ac:dyDescent="0.2">
      <c r="A55" s="173"/>
      <c r="B55" s="174"/>
      <c r="C55" s="167"/>
      <c r="D55" s="153"/>
      <c r="E55" s="154"/>
    </row>
    <row r="56" spans="1:5" x14ac:dyDescent="0.2">
      <c r="A56" s="124" t="s">
        <v>554</v>
      </c>
      <c r="B56" s="119"/>
      <c r="C56" s="119"/>
      <c r="D56" s="119"/>
      <c r="E56" s="120"/>
    </row>
    <row r="57" spans="1:5" x14ac:dyDescent="0.2">
      <c r="A57" s="135" t="s">
        <v>178</v>
      </c>
      <c r="B57" s="136" t="s">
        <v>175</v>
      </c>
      <c r="C57" s="136" t="s">
        <v>176</v>
      </c>
      <c r="D57" s="136" t="s">
        <v>573</v>
      </c>
      <c r="E57" s="137"/>
    </row>
    <row r="58" spans="1:5" ht="56.25" x14ac:dyDescent="0.2">
      <c r="A58" s="151">
        <v>4200</v>
      </c>
      <c r="B58" s="152" t="s">
        <v>549</v>
      </c>
      <c r="C58" s="140">
        <f>+C59+C65</f>
        <v>233919290.32000002</v>
      </c>
      <c r="D58" s="149"/>
      <c r="E58" s="142"/>
    </row>
    <row r="59" spans="1:5" ht="22.5" x14ac:dyDescent="0.2">
      <c r="A59" s="151">
        <v>4210</v>
      </c>
      <c r="B59" s="152" t="s">
        <v>550</v>
      </c>
      <c r="C59" s="140">
        <f>SUM(C60:C64)</f>
        <v>233919290.32000002</v>
      </c>
      <c r="D59" s="149"/>
      <c r="E59" s="142"/>
    </row>
    <row r="60" spans="1:5" x14ac:dyDescent="0.2">
      <c r="A60" s="151">
        <v>4211</v>
      </c>
      <c r="B60" s="139" t="s">
        <v>355</v>
      </c>
      <c r="C60" s="140">
        <v>107544915.31</v>
      </c>
      <c r="D60" s="149"/>
      <c r="E60" s="142"/>
    </row>
    <row r="61" spans="1:5" x14ac:dyDescent="0.2">
      <c r="A61" s="151">
        <v>4212</v>
      </c>
      <c r="B61" s="139" t="s">
        <v>356</v>
      </c>
      <c r="C61" s="140">
        <v>114105337.29000001</v>
      </c>
      <c r="D61" s="149"/>
      <c r="E61" s="142"/>
    </row>
    <row r="62" spans="1:5" x14ac:dyDescent="0.2">
      <c r="A62" s="151">
        <v>4213</v>
      </c>
      <c r="B62" s="139" t="s">
        <v>357</v>
      </c>
      <c r="C62" s="140">
        <v>10742489.43</v>
      </c>
      <c r="D62" s="149"/>
      <c r="E62" s="142"/>
    </row>
    <row r="63" spans="1:5" x14ac:dyDescent="0.2">
      <c r="A63" s="151">
        <v>4214</v>
      </c>
      <c r="B63" s="139" t="s">
        <v>551</v>
      </c>
      <c r="C63" s="140">
        <v>1526548.29</v>
      </c>
      <c r="D63" s="149"/>
      <c r="E63" s="142"/>
    </row>
    <row r="64" spans="1:5" x14ac:dyDescent="0.2">
      <c r="A64" s="151">
        <v>4215</v>
      </c>
      <c r="B64" s="139" t="s">
        <v>552</v>
      </c>
      <c r="C64" s="140">
        <v>0</v>
      </c>
      <c r="D64" s="149"/>
      <c r="E64" s="142"/>
    </row>
    <row r="65" spans="1:5" x14ac:dyDescent="0.2">
      <c r="A65" s="151">
        <v>4220</v>
      </c>
      <c r="B65" s="139" t="s">
        <v>358</v>
      </c>
      <c r="C65" s="140">
        <f>SUM(C66:C69)</f>
        <v>0</v>
      </c>
      <c r="D65" s="149"/>
      <c r="E65" s="142"/>
    </row>
    <row r="66" spans="1:5" x14ac:dyDescent="0.2">
      <c r="A66" s="151">
        <v>4221</v>
      </c>
      <c r="B66" s="139" t="s">
        <v>359</v>
      </c>
      <c r="C66" s="140">
        <v>0</v>
      </c>
      <c r="D66" s="149"/>
      <c r="E66" s="142"/>
    </row>
    <row r="67" spans="1:5" x14ac:dyDescent="0.2">
      <c r="A67" s="151">
        <v>4223</v>
      </c>
      <c r="B67" s="139" t="s">
        <v>360</v>
      </c>
      <c r="C67" s="140">
        <v>0</v>
      </c>
      <c r="D67" s="149"/>
      <c r="E67" s="142"/>
    </row>
    <row r="68" spans="1:5" x14ac:dyDescent="0.2">
      <c r="A68" s="151">
        <v>4225</v>
      </c>
      <c r="B68" s="139" t="s">
        <v>362</v>
      </c>
      <c r="C68" s="140">
        <v>0</v>
      </c>
      <c r="D68" s="149"/>
      <c r="E68" s="142"/>
    </row>
    <row r="69" spans="1:5" x14ac:dyDescent="0.2">
      <c r="A69" s="151">
        <v>4227</v>
      </c>
      <c r="B69" s="139" t="s">
        <v>553</v>
      </c>
      <c r="C69" s="140">
        <v>0</v>
      </c>
      <c r="D69" s="149"/>
      <c r="E69" s="142"/>
    </row>
    <row r="70" spans="1:5" x14ac:dyDescent="0.2">
      <c r="A70" s="181"/>
      <c r="B70" s="182"/>
      <c r="C70" s="183"/>
      <c r="D70" s="184"/>
      <c r="E70" s="184"/>
    </row>
    <row r="71" spans="1:5" x14ac:dyDescent="0.2">
      <c r="A71" s="185"/>
      <c r="B71" s="186"/>
      <c r="C71" s="187"/>
      <c r="D71" s="122"/>
      <c r="E71" s="122"/>
    </row>
    <row r="72" spans="1:5" x14ac:dyDescent="0.2">
      <c r="A72" s="185"/>
      <c r="B72" s="186"/>
      <c r="C72" s="187"/>
      <c r="D72" s="122"/>
      <c r="E72" s="122"/>
    </row>
    <row r="73" spans="1:5" x14ac:dyDescent="0.2">
      <c r="A73" s="185"/>
      <c r="B73" s="186"/>
      <c r="C73" s="187"/>
      <c r="D73" s="122"/>
      <c r="E73" s="122"/>
    </row>
    <row r="74" spans="1:5" x14ac:dyDescent="0.2">
      <c r="A74" s="185"/>
      <c r="B74" s="186"/>
      <c r="C74" s="187"/>
      <c r="D74" s="122"/>
      <c r="E74" s="122"/>
    </row>
    <row r="75" spans="1:5" x14ac:dyDescent="0.2">
      <c r="A75" s="185"/>
      <c r="B75" s="186"/>
      <c r="C75" s="187"/>
      <c r="D75" s="122"/>
      <c r="E75" s="122"/>
    </row>
    <row r="76" spans="1:5" x14ac:dyDescent="0.2">
      <c r="A76" s="153"/>
      <c r="B76" s="153"/>
      <c r="C76" s="172"/>
      <c r="D76" s="153"/>
      <c r="E76" s="153"/>
    </row>
    <row r="77" spans="1:5" x14ac:dyDescent="0.2">
      <c r="A77" s="124" t="s">
        <v>570</v>
      </c>
      <c r="B77" s="119"/>
      <c r="C77" s="119"/>
      <c r="D77" s="119"/>
      <c r="E77" s="120"/>
    </row>
    <row r="78" spans="1:5" x14ac:dyDescent="0.2">
      <c r="A78" s="135" t="s">
        <v>178</v>
      </c>
      <c r="B78" s="136" t="s">
        <v>175</v>
      </c>
      <c r="C78" s="136" t="s">
        <v>176</v>
      </c>
      <c r="D78" s="136" t="s">
        <v>179</v>
      </c>
      <c r="E78" s="137" t="s">
        <v>226</v>
      </c>
    </row>
    <row r="79" spans="1:5" x14ac:dyDescent="0.2">
      <c r="A79" s="148">
        <v>4300</v>
      </c>
      <c r="B79" s="149" t="s">
        <v>363</v>
      </c>
      <c r="C79" s="150">
        <v>0</v>
      </c>
      <c r="D79" s="149"/>
      <c r="E79" s="142"/>
    </row>
    <row r="80" spans="1:5" x14ac:dyDescent="0.2">
      <c r="A80" s="148">
        <v>4310</v>
      </c>
      <c r="B80" s="149" t="s">
        <v>364</v>
      </c>
      <c r="C80" s="150">
        <v>0</v>
      </c>
      <c r="D80" s="149"/>
      <c r="E80" s="142"/>
    </row>
    <row r="81" spans="1:5" x14ac:dyDescent="0.2">
      <c r="A81" s="148">
        <v>4311</v>
      </c>
      <c r="B81" s="149" t="s">
        <v>365</v>
      </c>
      <c r="C81" s="150">
        <v>0</v>
      </c>
      <c r="D81" s="149"/>
      <c r="E81" s="142"/>
    </row>
    <row r="82" spans="1:5" x14ac:dyDescent="0.2">
      <c r="A82" s="148">
        <v>4319</v>
      </c>
      <c r="B82" s="149" t="s">
        <v>366</v>
      </c>
      <c r="C82" s="150">
        <v>0</v>
      </c>
      <c r="D82" s="149"/>
      <c r="E82" s="142"/>
    </row>
    <row r="83" spans="1:5" x14ac:dyDescent="0.2">
      <c r="A83" s="148">
        <v>4320</v>
      </c>
      <c r="B83" s="149" t="s">
        <v>367</v>
      </c>
      <c r="C83" s="150">
        <v>0</v>
      </c>
      <c r="D83" s="149"/>
      <c r="E83" s="142"/>
    </row>
    <row r="84" spans="1:5" x14ac:dyDescent="0.2">
      <c r="A84" s="148">
        <v>4321</v>
      </c>
      <c r="B84" s="149" t="s">
        <v>368</v>
      </c>
      <c r="C84" s="150">
        <v>0</v>
      </c>
      <c r="D84" s="149"/>
      <c r="E84" s="142"/>
    </row>
    <row r="85" spans="1:5" x14ac:dyDescent="0.2">
      <c r="A85" s="148">
        <v>4322</v>
      </c>
      <c r="B85" s="149" t="s">
        <v>369</v>
      </c>
      <c r="C85" s="150">
        <v>0</v>
      </c>
      <c r="D85" s="149"/>
      <c r="E85" s="142"/>
    </row>
    <row r="86" spans="1:5" x14ac:dyDescent="0.2">
      <c r="A86" s="148">
        <v>4323</v>
      </c>
      <c r="B86" s="149" t="s">
        <v>370</v>
      </c>
      <c r="C86" s="150">
        <v>0</v>
      </c>
      <c r="D86" s="149"/>
      <c r="E86" s="142"/>
    </row>
    <row r="87" spans="1:5" x14ac:dyDescent="0.2">
      <c r="A87" s="148">
        <v>4324</v>
      </c>
      <c r="B87" s="149" t="s">
        <v>371</v>
      </c>
      <c r="C87" s="150">
        <v>0</v>
      </c>
      <c r="D87" s="149"/>
      <c r="E87" s="142"/>
    </row>
    <row r="88" spans="1:5" x14ac:dyDescent="0.2">
      <c r="A88" s="148">
        <v>4325</v>
      </c>
      <c r="B88" s="149" t="s">
        <v>372</v>
      </c>
      <c r="C88" s="150">
        <v>0</v>
      </c>
      <c r="D88" s="149"/>
      <c r="E88" s="142"/>
    </row>
    <row r="89" spans="1:5" x14ac:dyDescent="0.2">
      <c r="A89" s="148">
        <v>4330</v>
      </c>
      <c r="B89" s="149" t="s">
        <v>373</v>
      </c>
      <c r="C89" s="150">
        <v>0</v>
      </c>
      <c r="D89" s="149"/>
      <c r="E89" s="142"/>
    </row>
    <row r="90" spans="1:5" x14ac:dyDescent="0.2">
      <c r="A90" s="148">
        <v>4331</v>
      </c>
      <c r="B90" s="149" t="s">
        <v>373</v>
      </c>
      <c r="C90" s="150">
        <v>0</v>
      </c>
      <c r="D90" s="149"/>
      <c r="E90" s="142"/>
    </row>
    <row r="91" spans="1:5" x14ac:dyDescent="0.2">
      <c r="A91" s="148">
        <v>4340</v>
      </c>
      <c r="B91" s="149" t="s">
        <v>374</v>
      </c>
      <c r="C91" s="150">
        <v>0</v>
      </c>
      <c r="D91" s="149"/>
      <c r="E91" s="142"/>
    </row>
    <row r="92" spans="1:5" x14ac:dyDescent="0.2">
      <c r="A92" s="148">
        <v>4341</v>
      </c>
      <c r="B92" s="149" t="s">
        <v>375</v>
      </c>
      <c r="C92" s="150">
        <v>0</v>
      </c>
      <c r="D92" s="149"/>
      <c r="E92" s="142"/>
    </row>
    <row r="93" spans="1:5" x14ac:dyDescent="0.2">
      <c r="A93" s="148">
        <v>4390</v>
      </c>
      <c r="B93" s="149" t="s">
        <v>376</v>
      </c>
      <c r="C93" s="150">
        <v>0</v>
      </c>
      <c r="D93" s="149"/>
      <c r="E93" s="142"/>
    </row>
    <row r="94" spans="1:5" x14ac:dyDescent="0.2">
      <c r="A94" s="148">
        <v>4391</v>
      </c>
      <c r="B94" s="149" t="s">
        <v>377</v>
      </c>
      <c r="C94" s="150">
        <v>0</v>
      </c>
      <c r="D94" s="149"/>
      <c r="E94" s="142"/>
    </row>
    <row r="95" spans="1:5" x14ac:dyDescent="0.2">
      <c r="A95" s="148">
        <v>4392</v>
      </c>
      <c r="B95" s="149" t="s">
        <v>378</v>
      </c>
      <c r="C95" s="150">
        <v>0</v>
      </c>
      <c r="D95" s="149"/>
      <c r="E95" s="142"/>
    </row>
    <row r="96" spans="1:5" x14ac:dyDescent="0.2">
      <c r="A96" s="148">
        <v>4393</v>
      </c>
      <c r="B96" s="149" t="s">
        <v>379</v>
      </c>
      <c r="C96" s="150">
        <v>0</v>
      </c>
      <c r="D96" s="149"/>
      <c r="E96" s="142"/>
    </row>
    <row r="97" spans="1:5" x14ac:dyDescent="0.2">
      <c r="A97" s="148">
        <v>4394</v>
      </c>
      <c r="B97" s="149" t="s">
        <v>380</v>
      </c>
      <c r="C97" s="150">
        <v>0</v>
      </c>
      <c r="D97" s="149"/>
      <c r="E97" s="142"/>
    </row>
    <row r="98" spans="1:5" x14ac:dyDescent="0.2">
      <c r="A98" s="148">
        <v>4395</v>
      </c>
      <c r="B98" s="149" t="s">
        <v>381</v>
      </c>
      <c r="C98" s="150">
        <v>0</v>
      </c>
      <c r="D98" s="149"/>
      <c r="E98" s="142"/>
    </row>
    <row r="99" spans="1:5" x14ac:dyDescent="0.2">
      <c r="A99" s="148">
        <v>4396</v>
      </c>
      <c r="B99" s="149" t="s">
        <v>382</v>
      </c>
      <c r="C99" s="150">
        <v>0</v>
      </c>
      <c r="D99" s="149"/>
      <c r="E99" s="142"/>
    </row>
    <row r="100" spans="1:5" x14ac:dyDescent="0.2">
      <c r="A100" s="179">
        <v>4397</v>
      </c>
      <c r="B100" s="180" t="s">
        <v>571</v>
      </c>
      <c r="C100" s="150">
        <v>0</v>
      </c>
      <c r="D100" s="149"/>
      <c r="E100" s="142"/>
    </row>
    <row r="101" spans="1:5" x14ac:dyDescent="0.2">
      <c r="A101" s="148">
        <v>4399</v>
      </c>
      <c r="B101" s="149" t="s">
        <v>376</v>
      </c>
      <c r="C101" s="150">
        <v>0</v>
      </c>
      <c r="D101" s="149"/>
      <c r="E101" s="142"/>
    </row>
    <row r="102" spans="1:5" x14ac:dyDescent="0.2">
      <c r="A102" s="121"/>
      <c r="B102" s="122"/>
      <c r="C102" s="122"/>
      <c r="D102" s="122"/>
      <c r="E102" s="123"/>
    </row>
    <row r="103" spans="1:5" x14ac:dyDescent="0.2">
      <c r="A103" s="156"/>
      <c r="B103" s="153"/>
      <c r="C103" s="153"/>
      <c r="D103" s="153"/>
      <c r="E103" s="154"/>
    </row>
    <row r="104" spans="1:5" x14ac:dyDescent="0.2">
      <c r="A104" s="124" t="s">
        <v>556</v>
      </c>
      <c r="B104" s="119"/>
      <c r="C104" s="119"/>
      <c r="D104" s="119"/>
      <c r="E104" s="120"/>
    </row>
    <row r="105" spans="1:5" x14ac:dyDescent="0.2">
      <c r="A105" s="135" t="s">
        <v>178</v>
      </c>
      <c r="B105" s="136" t="s">
        <v>175</v>
      </c>
      <c r="C105" s="136" t="s">
        <v>176</v>
      </c>
      <c r="D105" s="136" t="s">
        <v>383</v>
      </c>
      <c r="E105" s="137" t="s">
        <v>226</v>
      </c>
    </row>
    <row r="106" spans="1:5" x14ac:dyDescent="0.2">
      <c r="A106" s="147">
        <v>5000</v>
      </c>
      <c r="B106" s="139" t="s">
        <v>384</v>
      </c>
      <c r="C106" s="140">
        <f>C107+C135+C168+C178+C193+C226</f>
        <v>241352565.15000001</v>
      </c>
      <c r="D106" s="141">
        <v>1</v>
      </c>
      <c r="E106" s="142"/>
    </row>
    <row r="107" spans="1:5" x14ac:dyDescent="0.2">
      <c r="A107" s="147">
        <v>5100</v>
      </c>
      <c r="B107" s="139" t="s">
        <v>385</v>
      </c>
      <c r="C107" s="140">
        <f>C108+C115+C125</f>
        <v>152861800.56</v>
      </c>
      <c r="D107" s="141">
        <v>0.63335477899311654</v>
      </c>
      <c r="E107" s="142"/>
    </row>
    <row r="108" spans="1:5" x14ac:dyDescent="0.2">
      <c r="A108" s="147">
        <v>5110</v>
      </c>
      <c r="B108" s="139" t="s">
        <v>386</v>
      </c>
      <c r="C108" s="140">
        <f>SUM(C109:C114)</f>
        <v>108666552.02000001</v>
      </c>
      <c r="D108" s="141">
        <v>0.45023988849036689</v>
      </c>
      <c r="E108" s="142"/>
    </row>
    <row r="109" spans="1:5" x14ac:dyDescent="0.2">
      <c r="A109" s="147">
        <v>5111</v>
      </c>
      <c r="B109" s="139" t="s">
        <v>387</v>
      </c>
      <c r="C109" s="140">
        <v>47156243.460000001</v>
      </c>
      <c r="D109" s="141">
        <v>0.19538322880758494</v>
      </c>
      <c r="E109" s="142"/>
    </row>
    <row r="110" spans="1:5" x14ac:dyDescent="0.2">
      <c r="A110" s="147">
        <v>5112</v>
      </c>
      <c r="B110" s="139" t="s">
        <v>388</v>
      </c>
      <c r="C110" s="140">
        <v>19426955.210000001</v>
      </c>
      <c r="D110" s="141">
        <v>8.0492018793859504E-2</v>
      </c>
      <c r="E110" s="142"/>
    </row>
    <row r="111" spans="1:5" x14ac:dyDescent="0.2">
      <c r="A111" s="147">
        <v>5113</v>
      </c>
      <c r="B111" s="139" t="s">
        <v>389</v>
      </c>
      <c r="C111" s="140">
        <v>12279779.5</v>
      </c>
      <c r="D111" s="141">
        <v>5.0879009685967695E-2</v>
      </c>
      <c r="E111" s="142"/>
    </row>
    <row r="112" spans="1:5" x14ac:dyDescent="0.2">
      <c r="A112" s="147">
        <v>5114</v>
      </c>
      <c r="B112" s="139" t="s">
        <v>390</v>
      </c>
      <c r="C112" s="140">
        <v>6494238.7300000004</v>
      </c>
      <c r="D112" s="141">
        <v>2.6907684722405362E-2</v>
      </c>
      <c r="E112" s="142"/>
    </row>
    <row r="113" spans="1:5" x14ac:dyDescent="0.2">
      <c r="A113" s="147">
        <v>5115</v>
      </c>
      <c r="B113" s="139" t="s">
        <v>391</v>
      </c>
      <c r="C113" s="140">
        <v>23309335.120000001</v>
      </c>
      <c r="D113" s="141">
        <v>9.6577946480549348E-2</v>
      </c>
      <c r="E113" s="142"/>
    </row>
    <row r="114" spans="1:5" x14ac:dyDescent="0.2">
      <c r="A114" s="147">
        <v>5116</v>
      </c>
      <c r="B114" s="139" t="s">
        <v>392</v>
      </c>
      <c r="C114" s="140">
        <v>0</v>
      </c>
      <c r="D114" s="141">
        <v>0</v>
      </c>
      <c r="E114" s="142"/>
    </row>
    <row r="115" spans="1:5" x14ac:dyDescent="0.2">
      <c r="A115" s="147">
        <v>5120</v>
      </c>
      <c r="B115" s="139" t="s">
        <v>393</v>
      </c>
      <c r="C115" s="140">
        <f>SUM(C116:C124)</f>
        <v>13843939.08</v>
      </c>
      <c r="D115" s="141">
        <v>5.7359817457900343E-2</v>
      </c>
      <c r="E115" s="142"/>
    </row>
    <row r="116" spans="1:5" x14ac:dyDescent="0.2">
      <c r="A116" s="147">
        <v>5121</v>
      </c>
      <c r="B116" s="139" t="s">
        <v>394</v>
      </c>
      <c r="C116" s="140">
        <v>1243675.74</v>
      </c>
      <c r="D116" s="141">
        <v>5.1529418766569097E-3</v>
      </c>
      <c r="E116" s="142"/>
    </row>
    <row r="117" spans="1:5" x14ac:dyDescent="0.2">
      <c r="A117" s="147">
        <v>5122</v>
      </c>
      <c r="B117" s="139" t="s">
        <v>395</v>
      </c>
      <c r="C117" s="140">
        <v>409851.29</v>
      </c>
      <c r="D117" s="141">
        <v>1.6981435011692476E-3</v>
      </c>
      <c r="E117" s="142"/>
    </row>
    <row r="118" spans="1:5" x14ac:dyDescent="0.2">
      <c r="A118" s="147">
        <v>5123</v>
      </c>
      <c r="B118" s="139" t="s">
        <v>396</v>
      </c>
      <c r="C118" s="140">
        <v>0</v>
      </c>
      <c r="D118" s="141">
        <v>0</v>
      </c>
      <c r="E118" s="142"/>
    </row>
    <row r="119" spans="1:5" x14ac:dyDescent="0.2">
      <c r="A119" s="147">
        <v>5124</v>
      </c>
      <c r="B119" s="139" t="s">
        <v>397</v>
      </c>
      <c r="C119" s="140">
        <v>2496962.73</v>
      </c>
      <c r="D119" s="141">
        <v>1.0345706201415941E-2</v>
      </c>
      <c r="E119" s="142"/>
    </row>
    <row r="120" spans="1:5" x14ac:dyDescent="0.2">
      <c r="A120" s="147">
        <v>5125</v>
      </c>
      <c r="B120" s="139" t="s">
        <v>398</v>
      </c>
      <c r="C120" s="140">
        <v>242759.85</v>
      </c>
      <c r="D120" s="141">
        <v>1.0058308261572666E-3</v>
      </c>
      <c r="E120" s="142"/>
    </row>
    <row r="121" spans="1:5" x14ac:dyDescent="0.2">
      <c r="A121" s="147">
        <v>5126</v>
      </c>
      <c r="B121" s="139" t="s">
        <v>399</v>
      </c>
      <c r="C121" s="140">
        <v>7513350.4800000004</v>
      </c>
      <c r="D121" s="141">
        <v>3.1130186974936323E-2</v>
      </c>
      <c r="E121" s="142"/>
    </row>
    <row r="122" spans="1:5" x14ac:dyDescent="0.2">
      <c r="A122" s="147">
        <v>5127</v>
      </c>
      <c r="B122" s="139" t="s">
        <v>400</v>
      </c>
      <c r="C122" s="140">
        <v>1393149.17</v>
      </c>
      <c r="D122" s="141">
        <v>5.7722575649202705E-3</v>
      </c>
      <c r="E122" s="142"/>
    </row>
    <row r="123" spans="1:5" x14ac:dyDescent="0.2">
      <c r="A123" s="147">
        <v>5128</v>
      </c>
      <c r="B123" s="139" t="s">
        <v>401</v>
      </c>
      <c r="C123" s="140">
        <v>0</v>
      </c>
      <c r="D123" s="141">
        <v>0</v>
      </c>
      <c r="E123" s="142"/>
    </row>
    <row r="124" spans="1:5" x14ac:dyDescent="0.2">
      <c r="A124" s="147">
        <v>5129</v>
      </c>
      <c r="B124" s="139" t="s">
        <v>402</v>
      </c>
      <c r="C124" s="140">
        <v>544189.81999999995</v>
      </c>
      <c r="D124" s="141">
        <v>2.2547505126443855E-3</v>
      </c>
      <c r="E124" s="142"/>
    </row>
    <row r="125" spans="1:5" x14ac:dyDescent="0.2">
      <c r="A125" s="147">
        <v>5130</v>
      </c>
      <c r="B125" s="139" t="s">
        <v>403</v>
      </c>
      <c r="C125" s="140">
        <f>SUM(C126:C134)</f>
        <v>30351309.460000005</v>
      </c>
      <c r="D125" s="141">
        <v>0.12575507304484931</v>
      </c>
      <c r="E125" s="142"/>
    </row>
    <row r="126" spans="1:5" x14ac:dyDescent="0.2">
      <c r="A126" s="147">
        <v>5131</v>
      </c>
      <c r="B126" s="139" t="s">
        <v>404</v>
      </c>
      <c r="C126" s="140">
        <v>14714560.550000001</v>
      </c>
      <c r="D126" s="141">
        <v>6.0967077523518091E-2</v>
      </c>
      <c r="E126" s="142"/>
    </row>
    <row r="127" spans="1:5" x14ac:dyDescent="0.2">
      <c r="A127" s="147">
        <v>5132</v>
      </c>
      <c r="B127" s="139" t="s">
        <v>405</v>
      </c>
      <c r="C127" s="140">
        <v>3400299.29</v>
      </c>
      <c r="D127" s="141">
        <v>1.4088515230350764E-2</v>
      </c>
      <c r="E127" s="142"/>
    </row>
    <row r="128" spans="1:5" x14ac:dyDescent="0.2">
      <c r="A128" s="147">
        <v>5133</v>
      </c>
      <c r="B128" s="139" t="s">
        <v>406</v>
      </c>
      <c r="C128" s="140">
        <v>2404290.2599999998</v>
      </c>
      <c r="D128" s="141">
        <v>9.9617348525205835E-3</v>
      </c>
      <c r="E128" s="142"/>
    </row>
    <row r="129" spans="1:5" x14ac:dyDescent="0.2">
      <c r="A129" s="147">
        <v>5134</v>
      </c>
      <c r="B129" s="139" t="s">
        <v>407</v>
      </c>
      <c r="C129" s="140">
        <v>1613906.02</v>
      </c>
      <c r="D129" s="141">
        <v>6.6869230040996729E-3</v>
      </c>
      <c r="E129" s="142"/>
    </row>
    <row r="130" spans="1:5" x14ac:dyDescent="0.2">
      <c r="A130" s="147">
        <v>5135</v>
      </c>
      <c r="B130" s="139" t="s">
        <v>408</v>
      </c>
      <c r="C130" s="140">
        <v>3291157.77</v>
      </c>
      <c r="D130" s="141">
        <v>1.3636307399320797E-2</v>
      </c>
      <c r="E130" s="142"/>
    </row>
    <row r="131" spans="1:5" x14ac:dyDescent="0.2">
      <c r="A131" s="147">
        <v>5136</v>
      </c>
      <c r="B131" s="139" t="s">
        <v>409</v>
      </c>
      <c r="C131" s="140">
        <v>1234573.8</v>
      </c>
      <c r="D131" s="141">
        <v>5.115229660943175E-3</v>
      </c>
      <c r="E131" s="142"/>
    </row>
    <row r="132" spans="1:5" x14ac:dyDescent="0.2">
      <c r="A132" s="147">
        <v>5137</v>
      </c>
      <c r="B132" s="139" t="s">
        <v>410</v>
      </c>
      <c r="C132" s="140">
        <v>70939.350000000006</v>
      </c>
      <c r="D132" s="141">
        <v>2.939241601012667E-4</v>
      </c>
      <c r="E132" s="142"/>
    </row>
    <row r="133" spans="1:5" x14ac:dyDescent="0.2">
      <c r="A133" s="147">
        <v>5138</v>
      </c>
      <c r="B133" s="139" t="s">
        <v>411</v>
      </c>
      <c r="C133" s="140">
        <v>1517382.1</v>
      </c>
      <c r="D133" s="141">
        <v>6.2869938799156788E-3</v>
      </c>
      <c r="E133" s="142"/>
    </row>
    <row r="134" spans="1:5" x14ac:dyDescent="0.2">
      <c r="A134" s="147">
        <v>5139</v>
      </c>
      <c r="B134" s="139" t="s">
        <v>412</v>
      </c>
      <c r="C134" s="140">
        <v>2104200.3199999998</v>
      </c>
      <c r="D134" s="141">
        <v>8.7183673340792741E-3</v>
      </c>
      <c r="E134" s="142"/>
    </row>
    <row r="135" spans="1:5" x14ac:dyDescent="0.2">
      <c r="A135" s="147">
        <v>5200</v>
      </c>
      <c r="B135" s="139" t="s">
        <v>413</v>
      </c>
      <c r="C135" s="140">
        <f>C136+C139+C142+C145+C150+C154+C157+C159+C165</f>
        <v>28791395.02</v>
      </c>
      <c r="D135" s="141">
        <v>0.11929185423037132</v>
      </c>
      <c r="E135" s="142"/>
    </row>
    <row r="136" spans="1:5" x14ac:dyDescent="0.2">
      <c r="A136" s="147">
        <v>5210</v>
      </c>
      <c r="B136" s="139" t="s">
        <v>414</v>
      </c>
      <c r="C136" s="140">
        <f>SUM(C137:C138)</f>
        <v>16338048.34</v>
      </c>
      <c r="D136" s="141">
        <v>6.7693700830757458E-2</v>
      </c>
      <c r="E136" s="142"/>
    </row>
    <row r="137" spans="1:5" x14ac:dyDescent="0.2">
      <c r="A137" s="147">
        <v>5211</v>
      </c>
      <c r="B137" s="139" t="s">
        <v>415</v>
      </c>
      <c r="C137" s="140">
        <v>0</v>
      </c>
      <c r="D137" s="141">
        <v>0</v>
      </c>
      <c r="E137" s="142"/>
    </row>
    <row r="138" spans="1:5" x14ac:dyDescent="0.2">
      <c r="A138" s="147">
        <v>5212</v>
      </c>
      <c r="B138" s="139" t="s">
        <v>416</v>
      </c>
      <c r="C138" s="140">
        <v>16338048.34</v>
      </c>
      <c r="D138" s="141">
        <v>6.7693700830757458E-2</v>
      </c>
      <c r="E138" s="142"/>
    </row>
    <row r="139" spans="1:5" x14ac:dyDescent="0.2">
      <c r="A139" s="147">
        <v>5220</v>
      </c>
      <c r="B139" s="139" t="s">
        <v>417</v>
      </c>
      <c r="C139" s="140">
        <f>SUM(C140:C141)</f>
        <v>0</v>
      </c>
      <c r="D139" s="141">
        <v>0</v>
      </c>
      <c r="E139" s="142"/>
    </row>
    <row r="140" spans="1:5" x14ac:dyDescent="0.2">
      <c r="A140" s="147">
        <v>5221</v>
      </c>
      <c r="B140" s="139" t="s">
        <v>418</v>
      </c>
      <c r="C140" s="140">
        <v>0</v>
      </c>
      <c r="D140" s="141">
        <v>0</v>
      </c>
      <c r="E140" s="142"/>
    </row>
    <row r="141" spans="1:5" x14ac:dyDescent="0.2">
      <c r="A141" s="147">
        <v>5222</v>
      </c>
      <c r="B141" s="139" t="s">
        <v>419</v>
      </c>
      <c r="C141" s="140">
        <v>0</v>
      </c>
      <c r="D141" s="141">
        <v>0</v>
      </c>
      <c r="E141" s="142"/>
    </row>
    <row r="142" spans="1:5" x14ac:dyDescent="0.2">
      <c r="A142" s="147">
        <v>5230</v>
      </c>
      <c r="B142" s="139" t="s">
        <v>360</v>
      </c>
      <c r="C142" s="140">
        <f>SUM(C143:C144)</f>
        <v>647222.21</v>
      </c>
      <c r="D142" s="141">
        <v>2.6816462862027301E-3</v>
      </c>
      <c r="E142" s="142"/>
    </row>
    <row r="143" spans="1:5" x14ac:dyDescent="0.2">
      <c r="A143" s="147">
        <v>5231</v>
      </c>
      <c r="B143" s="139" t="s">
        <v>420</v>
      </c>
      <c r="C143" s="140">
        <v>647222.21</v>
      </c>
      <c r="D143" s="141">
        <v>2.6816462862027301E-3</v>
      </c>
      <c r="E143" s="142"/>
    </row>
    <row r="144" spans="1:5" x14ac:dyDescent="0.2">
      <c r="A144" s="147">
        <v>5232</v>
      </c>
      <c r="B144" s="139" t="s">
        <v>421</v>
      </c>
      <c r="C144" s="140">
        <v>0</v>
      </c>
      <c r="D144" s="141">
        <v>0</v>
      </c>
      <c r="E144" s="142"/>
    </row>
    <row r="145" spans="1:5" x14ac:dyDescent="0.2">
      <c r="A145" s="147">
        <v>5240</v>
      </c>
      <c r="B145" s="139" t="s">
        <v>361</v>
      </c>
      <c r="C145" s="140">
        <f>SUM(C146:C149)</f>
        <v>11399485.949999999</v>
      </c>
      <c r="D145" s="141">
        <v>4.7231675134321645E-2</v>
      </c>
      <c r="E145" s="142"/>
    </row>
    <row r="146" spans="1:5" x14ac:dyDescent="0.2">
      <c r="A146" s="147">
        <v>5241</v>
      </c>
      <c r="B146" s="139" t="s">
        <v>422</v>
      </c>
      <c r="C146" s="140">
        <v>10759946.92</v>
      </c>
      <c r="D146" s="141">
        <v>4.4581862692500161E-2</v>
      </c>
      <c r="E146" s="142"/>
    </row>
    <row r="147" spans="1:5" x14ac:dyDescent="0.2">
      <c r="A147" s="147">
        <v>5242</v>
      </c>
      <c r="B147" s="139" t="s">
        <v>423</v>
      </c>
      <c r="C147" s="140">
        <v>25200</v>
      </c>
      <c r="D147" s="141">
        <v>1.0441156896069559E-4</v>
      </c>
      <c r="E147" s="142"/>
    </row>
    <row r="148" spans="1:5" x14ac:dyDescent="0.2">
      <c r="A148" s="147">
        <v>5243</v>
      </c>
      <c r="B148" s="139" t="s">
        <v>424</v>
      </c>
      <c r="C148" s="140">
        <v>51969.2</v>
      </c>
      <c r="D148" s="141">
        <v>2.1532482974730876E-4</v>
      </c>
      <c r="E148" s="142"/>
    </row>
    <row r="149" spans="1:5" x14ac:dyDescent="0.2">
      <c r="A149" s="147">
        <v>5244</v>
      </c>
      <c r="B149" s="139" t="s">
        <v>425</v>
      </c>
      <c r="C149" s="140">
        <v>562369.82999999996</v>
      </c>
      <c r="D149" s="141">
        <v>2.330076043113478E-3</v>
      </c>
      <c r="E149" s="142"/>
    </row>
    <row r="150" spans="1:5" x14ac:dyDescent="0.2">
      <c r="A150" s="147">
        <v>5250</v>
      </c>
      <c r="B150" s="139" t="s">
        <v>362</v>
      </c>
      <c r="C150" s="140">
        <f>SUM(C151:C153)</f>
        <v>406638.52</v>
      </c>
      <c r="D150" s="141">
        <v>1.6848319790894919E-3</v>
      </c>
      <c r="E150" s="142"/>
    </row>
    <row r="151" spans="1:5" x14ac:dyDescent="0.2">
      <c r="A151" s="147">
        <v>5251</v>
      </c>
      <c r="B151" s="139" t="s">
        <v>426</v>
      </c>
      <c r="C151" s="140">
        <v>0</v>
      </c>
      <c r="D151" s="141">
        <v>0</v>
      </c>
      <c r="E151" s="142"/>
    </row>
    <row r="152" spans="1:5" x14ac:dyDescent="0.2">
      <c r="A152" s="147">
        <v>5252</v>
      </c>
      <c r="B152" s="139" t="s">
        <v>427</v>
      </c>
      <c r="C152" s="140">
        <v>406638.52</v>
      </c>
      <c r="D152" s="141">
        <v>1.6848319790894919E-3</v>
      </c>
      <c r="E152" s="142"/>
    </row>
    <row r="153" spans="1:5" x14ac:dyDescent="0.2">
      <c r="A153" s="147">
        <v>5259</v>
      </c>
      <c r="B153" s="139" t="s">
        <v>428</v>
      </c>
      <c r="C153" s="140">
        <v>0</v>
      </c>
      <c r="D153" s="141">
        <v>0</v>
      </c>
      <c r="E153" s="142"/>
    </row>
    <row r="154" spans="1:5" x14ac:dyDescent="0.2">
      <c r="A154" s="147">
        <v>5260</v>
      </c>
      <c r="B154" s="139" t="s">
        <v>429</v>
      </c>
      <c r="C154" s="140">
        <f>SUM(C155:C156)</f>
        <v>0</v>
      </c>
      <c r="D154" s="141">
        <v>0</v>
      </c>
      <c r="E154" s="142"/>
    </row>
    <row r="155" spans="1:5" x14ac:dyDescent="0.2">
      <c r="A155" s="147">
        <v>5261</v>
      </c>
      <c r="B155" s="139" t="s">
        <v>430</v>
      </c>
      <c r="C155" s="140">
        <v>0</v>
      </c>
      <c r="D155" s="141">
        <v>0</v>
      </c>
      <c r="E155" s="142"/>
    </row>
    <row r="156" spans="1:5" x14ac:dyDescent="0.2">
      <c r="A156" s="147">
        <v>5262</v>
      </c>
      <c r="B156" s="139" t="s">
        <v>431</v>
      </c>
      <c r="C156" s="140">
        <v>0</v>
      </c>
      <c r="D156" s="141">
        <v>0</v>
      </c>
      <c r="E156" s="142"/>
    </row>
    <row r="157" spans="1:5" x14ac:dyDescent="0.2">
      <c r="A157" s="147">
        <v>5270</v>
      </c>
      <c r="B157" s="139" t="s">
        <v>432</v>
      </c>
      <c r="C157" s="140">
        <f>SUM(C158)</f>
        <v>0</v>
      </c>
      <c r="D157" s="141">
        <v>0</v>
      </c>
      <c r="E157" s="142"/>
    </row>
    <row r="158" spans="1:5" x14ac:dyDescent="0.2">
      <c r="A158" s="147">
        <v>5271</v>
      </c>
      <c r="B158" s="139" t="s">
        <v>433</v>
      </c>
      <c r="C158" s="140">
        <v>0</v>
      </c>
      <c r="D158" s="141">
        <v>0</v>
      </c>
      <c r="E158" s="142"/>
    </row>
    <row r="159" spans="1:5" x14ac:dyDescent="0.2">
      <c r="A159" s="147">
        <v>5280</v>
      </c>
      <c r="B159" s="139" t="s">
        <v>434</v>
      </c>
      <c r="C159" s="140">
        <f>SUM(C160:C164)</f>
        <v>0</v>
      </c>
      <c r="D159" s="141">
        <v>0</v>
      </c>
      <c r="E159" s="142"/>
    </row>
    <row r="160" spans="1:5" x14ac:dyDescent="0.2">
      <c r="A160" s="147">
        <v>5281</v>
      </c>
      <c r="B160" s="139" t="s">
        <v>435</v>
      </c>
      <c r="C160" s="140">
        <v>0</v>
      </c>
      <c r="D160" s="141">
        <v>0</v>
      </c>
      <c r="E160" s="142"/>
    </row>
    <row r="161" spans="1:5" x14ac:dyDescent="0.2">
      <c r="A161" s="147">
        <v>5282</v>
      </c>
      <c r="B161" s="139" t="s">
        <v>436</v>
      </c>
      <c r="C161" s="140">
        <v>0</v>
      </c>
      <c r="D161" s="141">
        <v>0</v>
      </c>
      <c r="E161" s="142"/>
    </row>
    <row r="162" spans="1:5" x14ac:dyDescent="0.2">
      <c r="A162" s="147">
        <v>5283</v>
      </c>
      <c r="B162" s="139" t="s">
        <v>437</v>
      </c>
      <c r="C162" s="140">
        <v>0</v>
      </c>
      <c r="D162" s="141">
        <v>0</v>
      </c>
      <c r="E162" s="142"/>
    </row>
    <row r="163" spans="1:5" x14ac:dyDescent="0.2">
      <c r="A163" s="147">
        <v>5284</v>
      </c>
      <c r="B163" s="139" t="s">
        <v>438</v>
      </c>
      <c r="C163" s="140">
        <v>0</v>
      </c>
      <c r="D163" s="141">
        <v>0</v>
      </c>
      <c r="E163" s="142"/>
    </row>
    <row r="164" spans="1:5" x14ac:dyDescent="0.2">
      <c r="A164" s="147">
        <v>5285</v>
      </c>
      <c r="B164" s="139" t="s">
        <v>439</v>
      </c>
      <c r="C164" s="140">
        <v>0</v>
      </c>
      <c r="D164" s="141">
        <v>0</v>
      </c>
      <c r="E164" s="142"/>
    </row>
    <row r="165" spans="1:5" x14ac:dyDescent="0.2">
      <c r="A165" s="147">
        <v>5290</v>
      </c>
      <c r="B165" s="139" t="s">
        <v>440</v>
      </c>
      <c r="C165" s="140">
        <f>SUM(C166:C167)</f>
        <v>0</v>
      </c>
      <c r="D165" s="141">
        <v>0</v>
      </c>
      <c r="E165" s="142"/>
    </row>
    <row r="166" spans="1:5" x14ac:dyDescent="0.2">
      <c r="A166" s="147">
        <v>5291</v>
      </c>
      <c r="B166" s="139" t="s">
        <v>441</v>
      </c>
      <c r="C166" s="140">
        <v>0</v>
      </c>
      <c r="D166" s="141">
        <v>0</v>
      </c>
      <c r="E166" s="142"/>
    </row>
    <row r="167" spans="1:5" x14ac:dyDescent="0.2">
      <c r="A167" s="147">
        <v>5292</v>
      </c>
      <c r="B167" s="139" t="s">
        <v>442</v>
      </c>
      <c r="C167" s="140">
        <v>0</v>
      </c>
      <c r="D167" s="141">
        <v>0</v>
      </c>
      <c r="E167" s="142"/>
    </row>
    <row r="168" spans="1:5" x14ac:dyDescent="0.2">
      <c r="A168" s="147">
        <v>5300</v>
      </c>
      <c r="B168" s="139" t="s">
        <v>443</v>
      </c>
      <c r="C168" s="140">
        <f>C169+C172+C175</f>
        <v>12078260.039999999</v>
      </c>
      <c r="D168" s="141">
        <v>5.004405083697118E-2</v>
      </c>
      <c r="E168" s="142"/>
    </row>
    <row r="169" spans="1:5" x14ac:dyDescent="0.2">
      <c r="A169" s="147">
        <v>5310</v>
      </c>
      <c r="B169" s="139" t="s">
        <v>355</v>
      </c>
      <c r="C169" s="140">
        <f>C170+C171</f>
        <v>0</v>
      </c>
      <c r="D169" s="141">
        <v>0</v>
      </c>
      <c r="E169" s="142"/>
    </row>
    <row r="170" spans="1:5" x14ac:dyDescent="0.2">
      <c r="A170" s="147">
        <v>5311</v>
      </c>
      <c r="B170" s="139" t="s">
        <v>444</v>
      </c>
      <c r="C170" s="140">
        <v>0</v>
      </c>
      <c r="D170" s="141">
        <v>0</v>
      </c>
      <c r="E170" s="142"/>
    </row>
    <row r="171" spans="1:5" x14ac:dyDescent="0.2">
      <c r="A171" s="147">
        <v>5312</v>
      </c>
      <c r="B171" s="139" t="s">
        <v>445</v>
      </c>
      <c r="C171" s="140">
        <v>0</v>
      </c>
      <c r="D171" s="141">
        <v>0</v>
      </c>
      <c r="E171" s="142"/>
    </row>
    <row r="172" spans="1:5" x14ac:dyDescent="0.2">
      <c r="A172" s="147">
        <v>5320</v>
      </c>
      <c r="B172" s="139" t="s">
        <v>356</v>
      </c>
      <c r="C172" s="140">
        <f>SUM(C173:C174)</f>
        <v>0</v>
      </c>
      <c r="D172" s="141">
        <v>0</v>
      </c>
      <c r="E172" s="142"/>
    </row>
    <row r="173" spans="1:5" x14ac:dyDescent="0.2">
      <c r="A173" s="147">
        <v>5321</v>
      </c>
      <c r="B173" s="139" t="s">
        <v>446</v>
      </c>
      <c r="C173" s="140">
        <v>0</v>
      </c>
      <c r="D173" s="141">
        <v>0</v>
      </c>
      <c r="E173" s="142"/>
    </row>
    <row r="174" spans="1:5" x14ac:dyDescent="0.2">
      <c r="A174" s="147">
        <v>5322</v>
      </c>
      <c r="B174" s="139" t="s">
        <v>447</v>
      </c>
      <c r="C174" s="140">
        <v>0</v>
      </c>
      <c r="D174" s="141">
        <v>0</v>
      </c>
      <c r="E174" s="142"/>
    </row>
    <row r="175" spans="1:5" x14ac:dyDescent="0.2">
      <c r="A175" s="147">
        <v>5330</v>
      </c>
      <c r="B175" s="139" t="s">
        <v>357</v>
      </c>
      <c r="C175" s="140">
        <f>SUM(C176:C177)</f>
        <v>12078260.039999999</v>
      </c>
      <c r="D175" s="141">
        <v>5.004405083697118E-2</v>
      </c>
      <c r="E175" s="142"/>
    </row>
    <row r="176" spans="1:5" x14ac:dyDescent="0.2">
      <c r="A176" s="147">
        <v>5331</v>
      </c>
      <c r="B176" s="139" t="s">
        <v>448</v>
      </c>
      <c r="C176" s="140">
        <v>12078260.039999999</v>
      </c>
      <c r="D176" s="141">
        <v>5.004405083697118E-2</v>
      </c>
      <c r="E176" s="142"/>
    </row>
    <row r="177" spans="1:5" x14ac:dyDescent="0.2">
      <c r="A177" s="147">
        <v>5332</v>
      </c>
      <c r="B177" s="139" t="s">
        <v>449</v>
      </c>
      <c r="C177" s="140">
        <v>0</v>
      </c>
      <c r="D177" s="141">
        <v>0</v>
      </c>
      <c r="E177" s="142"/>
    </row>
    <row r="178" spans="1:5" x14ac:dyDescent="0.2">
      <c r="A178" s="147">
        <v>5400</v>
      </c>
      <c r="B178" s="139" t="s">
        <v>450</v>
      </c>
      <c r="C178" s="140">
        <f>C179+C182+C185+C188+C190</f>
        <v>573826.39</v>
      </c>
      <c r="D178" s="141">
        <v>2.3775441940853967E-3</v>
      </c>
      <c r="E178" s="142"/>
    </row>
    <row r="179" spans="1:5" x14ac:dyDescent="0.2">
      <c r="A179" s="147">
        <v>5410</v>
      </c>
      <c r="B179" s="139" t="s">
        <v>451</v>
      </c>
      <c r="C179" s="140">
        <f>SUM(C180:C181)</f>
        <v>573826.39</v>
      </c>
      <c r="D179" s="141">
        <v>2.3775441940853967E-3</v>
      </c>
      <c r="E179" s="142"/>
    </row>
    <row r="180" spans="1:5" x14ac:dyDescent="0.2">
      <c r="A180" s="147">
        <v>5411</v>
      </c>
      <c r="B180" s="139" t="s">
        <v>452</v>
      </c>
      <c r="C180" s="140">
        <v>573826.39</v>
      </c>
      <c r="D180" s="141">
        <v>2.3775441940853967E-3</v>
      </c>
      <c r="E180" s="142"/>
    </row>
    <row r="181" spans="1:5" x14ac:dyDescent="0.2">
      <c r="A181" s="147">
        <v>5412</v>
      </c>
      <c r="B181" s="139" t="s">
        <v>453</v>
      </c>
      <c r="C181" s="140">
        <v>0</v>
      </c>
      <c r="D181" s="141">
        <v>0</v>
      </c>
      <c r="E181" s="142"/>
    </row>
    <row r="182" spans="1:5" x14ac:dyDescent="0.2">
      <c r="A182" s="147">
        <v>5420</v>
      </c>
      <c r="B182" s="139" t="s">
        <v>454</v>
      </c>
      <c r="C182" s="140">
        <f>SUM(C183:C184)</f>
        <v>0</v>
      </c>
      <c r="D182" s="141">
        <v>0</v>
      </c>
      <c r="E182" s="142"/>
    </row>
    <row r="183" spans="1:5" x14ac:dyDescent="0.2">
      <c r="A183" s="147">
        <v>5421</v>
      </c>
      <c r="B183" s="139" t="s">
        <v>455</v>
      </c>
      <c r="C183" s="140">
        <v>0</v>
      </c>
      <c r="D183" s="141">
        <v>0</v>
      </c>
      <c r="E183" s="142"/>
    </row>
    <row r="184" spans="1:5" x14ac:dyDescent="0.2">
      <c r="A184" s="147">
        <v>5422</v>
      </c>
      <c r="B184" s="139" t="s">
        <v>456</v>
      </c>
      <c r="C184" s="140">
        <v>0</v>
      </c>
      <c r="D184" s="141">
        <v>0</v>
      </c>
      <c r="E184" s="142"/>
    </row>
    <row r="185" spans="1:5" x14ac:dyDescent="0.2">
      <c r="A185" s="147">
        <v>5430</v>
      </c>
      <c r="B185" s="139" t="s">
        <v>457</v>
      </c>
      <c r="C185" s="140">
        <f>SUM(C186:C187)</f>
        <v>0</v>
      </c>
      <c r="D185" s="141">
        <v>0</v>
      </c>
      <c r="E185" s="142"/>
    </row>
    <row r="186" spans="1:5" x14ac:dyDescent="0.2">
      <c r="A186" s="147">
        <v>5431</v>
      </c>
      <c r="B186" s="139" t="s">
        <v>458</v>
      </c>
      <c r="C186" s="140">
        <v>0</v>
      </c>
      <c r="D186" s="141">
        <v>0</v>
      </c>
      <c r="E186" s="142"/>
    </row>
    <row r="187" spans="1:5" x14ac:dyDescent="0.2">
      <c r="A187" s="147">
        <v>5432</v>
      </c>
      <c r="B187" s="139" t="s">
        <v>459</v>
      </c>
      <c r="C187" s="140">
        <v>0</v>
      </c>
      <c r="D187" s="141">
        <v>0</v>
      </c>
      <c r="E187" s="142"/>
    </row>
    <row r="188" spans="1:5" x14ac:dyDescent="0.2">
      <c r="A188" s="147">
        <v>5440</v>
      </c>
      <c r="B188" s="139" t="s">
        <v>460</v>
      </c>
      <c r="C188" s="140">
        <f>SUM(C189)</f>
        <v>0</v>
      </c>
      <c r="D188" s="141">
        <v>0</v>
      </c>
      <c r="E188" s="142"/>
    </row>
    <row r="189" spans="1:5" x14ac:dyDescent="0.2">
      <c r="A189" s="147">
        <v>5441</v>
      </c>
      <c r="B189" s="139" t="s">
        <v>460</v>
      </c>
      <c r="C189" s="140">
        <v>0</v>
      </c>
      <c r="D189" s="141">
        <v>0</v>
      </c>
      <c r="E189" s="142"/>
    </row>
    <row r="190" spans="1:5" x14ac:dyDescent="0.2">
      <c r="A190" s="147">
        <v>5450</v>
      </c>
      <c r="B190" s="139" t="s">
        <v>461</v>
      </c>
      <c r="C190" s="140">
        <f>SUM(C191:C192)</f>
        <v>0</v>
      </c>
      <c r="D190" s="141">
        <v>0</v>
      </c>
      <c r="E190" s="142"/>
    </row>
    <row r="191" spans="1:5" x14ac:dyDescent="0.2">
      <c r="A191" s="147">
        <v>5451</v>
      </c>
      <c r="B191" s="139" t="s">
        <v>462</v>
      </c>
      <c r="C191" s="140">
        <v>0</v>
      </c>
      <c r="D191" s="141">
        <v>0</v>
      </c>
      <c r="E191" s="142"/>
    </row>
    <row r="192" spans="1:5" x14ac:dyDescent="0.2">
      <c r="A192" s="147">
        <v>5452</v>
      </c>
      <c r="B192" s="139" t="s">
        <v>463</v>
      </c>
      <c r="C192" s="140">
        <v>0</v>
      </c>
      <c r="D192" s="141">
        <v>0</v>
      </c>
      <c r="E192" s="142"/>
    </row>
    <row r="193" spans="1:5" x14ac:dyDescent="0.2">
      <c r="A193" s="147">
        <v>5500</v>
      </c>
      <c r="B193" s="139" t="s">
        <v>464</v>
      </c>
      <c r="C193" s="140">
        <f>C194+C203+C206+C212+C214+C216</f>
        <v>5160201.0500000007</v>
      </c>
      <c r="D193" s="141">
        <v>2.1380344753298763E-2</v>
      </c>
      <c r="E193" s="142"/>
    </row>
    <row r="194" spans="1:5" x14ac:dyDescent="0.2">
      <c r="A194" s="147">
        <v>5510</v>
      </c>
      <c r="B194" s="139" t="s">
        <v>465</v>
      </c>
      <c r="C194" s="140">
        <f>SUM(C195:C202)</f>
        <v>5160201.0500000007</v>
      </c>
      <c r="D194" s="141">
        <v>2.1380344753298763E-2</v>
      </c>
      <c r="E194" s="142"/>
    </row>
    <row r="195" spans="1:5" x14ac:dyDescent="0.2">
      <c r="A195" s="147">
        <v>5511</v>
      </c>
      <c r="B195" s="139" t="s">
        <v>466</v>
      </c>
      <c r="C195" s="140">
        <v>0</v>
      </c>
      <c r="D195" s="141">
        <v>0</v>
      </c>
      <c r="E195" s="142"/>
    </row>
    <row r="196" spans="1:5" x14ac:dyDescent="0.2">
      <c r="A196" s="147">
        <v>5512</v>
      </c>
      <c r="B196" s="139" t="s">
        <v>467</v>
      </c>
      <c r="C196" s="140">
        <v>0</v>
      </c>
      <c r="D196" s="141">
        <v>0</v>
      </c>
      <c r="E196" s="142"/>
    </row>
    <row r="197" spans="1:5" x14ac:dyDescent="0.2">
      <c r="A197" s="147">
        <v>5513</v>
      </c>
      <c r="B197" s="139" t="s">
        <v>468</v>
      </c>
      <c r="C197" s="140">
        <v>348975.4</v>
      </c>
      <c r="D197" s="141">
        <v>1.4459154382018384E-3</v>
      </c>
      <c r="E197" s="142"/>
    </row>
    <row r="198" spans="1:5" x14ac:dyDescent="0.2">
      <c r="A198" s="147">
        <v>5514</v>
      </c>
      <c r="B198" s="139" t="s">
        <v>469</v>
      </c>
      <c r="C198" s="140">
        <v>0</v>
      </c>
      <c r="D198" s="141">
        <v>0</v>
      </c>
      <c r="E198" s="142"/>
    </row>
    <row r="199" spans="1:5" x14ac:dyDescent="0.2">
      <c r="A199" s="147">
        <v>5515</v>
      </c>
      <c r="B199" s="139" t="s">
        <v>470</v>
      </c>
      <c r="C199" s="140">
        <v>4649688.28</v>
      </c>
      <c r="D199" s="141">
        <v>1.9265128908450717E-2</v>
      </c>
      <c r="E199" s="142"/>
    </row>
    <row r="200" spans="1:5" x14ac:dyDescent="0.2">
      <c r="A200" s="147">
        <v>5516</v>
      </c>
      <c r="B200" s="139" t="s">
        <v>471</v>
      </c>
      <c r="C200" s="140">
        <v>0</v>
      </c>
      <c r="D200" s="141">
        <v>0</v>
      </c>
      <c r="E200" s="142"/>
    </row>
    <row r="201" spans="1:5" x14ac:dyDescent="0.2">
      <c r="A201" s="147">
        <v>5517</v>
      </c>
      <c r="B201" s="139" t="s">
        <v>472</v>
      </c>
      <c r="C201" s="140">
        <v>114088</v>
      </c>
      <c r="D201" s="141">
        <v>4.7270266188840625E-4</v>
      </c>
      <c r="E201" s="142"/>
    </row>
    <row r="202" spans="1:5" x14ac:dyDescent="0.2">
      <c r="A202" s="147">
        <v>5518</v>
      </c>
      <c r="B202" s="139" t="s">
        <v>96</v>
      </c>
      <c r="C202" s="140">
        <v>47449.37</v>
      </c>
      <c r="D202" s="141">
        <v>1.9659774475780002E-4</v>
      </c>
      <c r="E202" s="142"/>
    </row>
    <row r="203" spans="1:5" x14ac:dyDescent="0.2">
      <c r="A203" s="147">
        <v>5520</v>
      </c>
      <c r="B203" s="139" t="s">
        <v>95</v>
      </c>
      <c r="C203" s="140">
        <f>SUM(C204:C205)</f>
        <v>0</v>
      </c>
      <c r="D203" s="141">
        <v>0</v>
      </c>
      <c r="E203" s="142"/>
    </row>
    <row r="204" spans="1:5" x14ac:dyDescent="0.2">
      <c r="A204" s="147">
        <v>5521</v>
      </c>
      <c r="B204" s="139" t="s">
        <v>473</v>
      </c>
      <c r="C204" s="140">
        <v>0</v>
      </c>
      <c r="D204" s="141">
        <v>0</v>
      </c>
      <c r="E204" s="142"/>
    </row>
    <row r="205" spans="1:5" x14ac:dyDescent="0.2">
      <c r="A205" s="147">
        <v>5522</v>
      </c>
      <c r="B205" s="139" t="s">
        <v>474</v>
      </c>
      <c r="C205" s="140">
        <v>0</v>
      </c>
      <c r="D205" s="141">
        <v>0</v>
      </c>
      <c r="E205" s="142"/>
    </row>
    <row r="206" spans="1:5" x14ac:dyDescent="0.2">
      <c r="A206" s="147">
        <v>5530</v>
      </c>
      <c r="B206" s="139" t="s">
        <v>475</v>
      </c>
      <c r="C206" s="140">
        <f>SUM(C207:C211)</f>
        <v>0</v>
      </c>
      <c r="D206" s="141">
        <v>0</v>
      </c>
      <c r="E206" s="142"/>
    </row>
    <row r="207" spans="1:5" x14ac:dyDescent="0.2">
      <c r="A207" s="147">
        <v>5531</v>
      </c>
      <c r="B207" s="139" t="s">
        <v>476</v>
      </c>
      <c r="C207" s="140">
        <v>0</v>
      </c>
      <c r="D207" s="141">
        <v>0</v>
      </c>
      <c r="E207" s="142"/>
    </row>
    <row r="208" spans="1:5" x14ac:dyDescent="0.2">
      <c r="A208" s="147">
        <v>5532</v>
      </c>
      <c r="B208" s="139" t="s">
        <v>477</v>
      </c>
      <c r="C208" s="140">
        <v>0</v>
      </c>
      <c r="D208" s="141">
        <v>0</v>
      </c>
      <c r="E208" s="142"/>
    </row>
    <row r="209" spans="1:5" x14ac:dyDescent="0.2">
      <c r="A209" s="147">
        <v>5533</v>
      </c>
      <c r="B209" s="139" t="s">
        <v>478</v>
      </c>
      <c r="C209" s="140">
        <v>0</v>
      </c>
      <c r="D209" s="141">
        <v>0</v>
      </c>
      <c r="E209" s="142"/>
    </row>
    <row r="210" spans="1:5" x14ac:dyDescent="0.2">
      <c r="A210" s="147">
        <v>5534</v>
      </c>
      <c r="B210" s="139" t="s">
        <v>479</v>
      </c>
      <c r="C210" s="140">
        <v>0</v>
      </c>
      <c r="D210" s="141">
        <v>0</v>
      </c>
      <c r="E210" s="142"/>
    </row>
    <row r="211" spans="1:5" x14ac:dyDescent="0.2">
      <c r="A211" s="147">
        <v>5535</v>
      </c>
      <c r="B211" s="139" t="s">
        <v>480</v>
      </c>
      <c r="C211" s="140">
        <v>0</v>
      </c>
      <c r="D211" s="141">
        <v>0</v>
      </c>
      <c r="E211" s="142"/>
    </row>
    <row r="212" spans="1:5" x14ac:dyDescent="0.2">
      <c r="A212" s="147">
        <v>5540</v>
      </c>
      <c r="B212" s="139" t="s">
        <v>481</v>
      </c>
      <c r="C212" s="140">
        <f>SUM(C213)</f>
        <v>0</v>
      </c>
      <c r="D212" s="141">
        <v>0</v>
      </c>
      <c r="E212" s="142"/>
    </row>
    <row r="213" spans="1:5" x14ac:dyDescent="0.2">
      <c r="A213" s="147">
        <v>5541</v>
      </c>
      <c r="B213" s="139" t="s">
        <v>481</v>
      </c>
      <c r="C213" s="140">
        <v>0</v>
      </c>
      <c r="D213" s="141">
        <v>0</v>
      </c>
      <c r="E213" s="142"/>
    </row>
    <row r="214" spans="1:5" x14ac:dyDescent="0.2">
      <c r="A214" s="147">
        <v>5550</v>
      </c>
      <c r="B214" s="139" t="s">
        <v>482</v>
      </c>
      <c r="C214" s="140">
        <f>C215</f>
        <v>0</v>
      </c>
      <c r="D214" s="141">
        <v>0</v>
      </c>
      <c r="E214" s="142"/>
    </row>
    <row r="215" spans="1:5" x14ac:dyDescent="0.2">
      <c r="A215" s="147">
        <v>5551</v>
      </c>
      <c r="B215" s="139" t="s">
        <v>482</v>
      </c>
      <c r="C215" s="140">
        <v>0</v>
      </c>
      <c r="D215" s="141">
        <v>0</v>
      </c>
      <c r="E215" s="142"/>
    </row>
    <row r="216" spans="1:5" x14ac:dyDescent="0.2">
      <c r="A216" s="147">
        <v>5590</v>
      </c>
      <c r="B216" s="139" t="s">
        <v>483</v>
      </c>
      <c r="C216" s="140">
        <f>SUM(C217:C225)</f>
        <v>0</v>
      </c>
      <c r="D216" s="141">
        <v>0</v>
      </c>
      <c r="E216" s="142"/>
    </row>
    <row r="217" spans="1:5" x14ac:dyDescent="0.2">
      <c r="A217" s="147">
        <v>5591</v>
      </c>
      <c r="B217" s="139" t="s">
        <v>484</v>
      </c>
      <c r="C217" s="140">
        <v>0</v>
      </c>
      <c r="D217" s="141">
        <v>0</v>
      </c>
      <c r="E217" s="142"/>
    </row>
    <row r="218" spans="1:5" x14ac:dyDescent="0.2">
      <c r="A218" s="147">
        <v>5592</v>
      </c>
      <c r="B218" s="139" t="s">
        <v>485</v>
      </c>
      <c r="C218" s="140">
        <v>0</v>
      </c>
      <c r="D218" s="141">
        <v>0</v>
      </c>
      <c r="E218" s="142"/>
    </row>
    <row r="219" spans="1:5" x14ac:dyDescent="0.2">
      <c r="A219" s="147">
        <v>5593</v>
      </c>
      <c r="B219" s="139" t="s">
        <v>486</v>
      </c>
      <c r="C219" s="140">
        <v>0</v>
      </c>
      <c r="D219" s="141">
        <v>0</v>
      </c>
      <c r="E219" s="142"/>
    </row>
    <row r="220" spans="1:5" x14ac:dyDescent="0.2">
      <c r="A220" s="147">
        <v>5594</v>
      </c>
      <c r="B220" s="139" t="s">
        <v>557</v>
      </c>
      <c r="C220" s="140">
        <v>0</v>
      </c>
      <c r="D220" s="141">
        <v>0</v>
      </c>
      <c r="E220" s="142"/>
    </row>
    <row r="221" spans="1:5" x14ac:dyDescent="0.2">
      <c r="A221" s="147">
        <v>5595</v>
      </c>
      <c r="B221" s="139" t="s">
        <v>488</v>
      </c>
      <c r="C221" s="140">
        <v>0</v>
      </c>
      <c r="D221" s="141">
        <v>0</v>
      </c>
      <c r="E221" s="142"/>
    </row>
    <row r="222" spans="1:5" x14ac:dyDescent="0.2">
      <c r="A222" s="147">
        <v>5596</v>
      </c>
      <c r="B222" s="139" t="s">
        <v>381</v>
      </c>
      <c r="C222" s="140">
        <v>0</v>
      </c>
      <c r="D222" s="141">
        <v>0</v>
      </c>
      <c r="E222" s="142"/>
    </row>
    <row r="223" spans="1:5" x14ac:dyDescent="0.2">
      <c r="A223" s="147">
        <v>5597</v>
      </c>
      <c r="B223" s="139" t="s">
        <v>489</v>
      </c>
      <c r="C223" s="140">
        <v>0</v>
      </c>
      <c r="D223" s="141">
        <v>0</v>
      </c>
      <c r="E223" s="142"/>
    </row>
    <row r="224" spans="1:5" x14ac:dyDescent="0.2">
      <c r="A224" s="147">
        <v>5598</v>
      </c>
      <c r="B224" s="139" t="s">
        <v>558</v>
      </c>
      <c r="C224" s="140">
        <v>0</v>
      </c>
      <c r="D224" s="141">
        <v>0</v>
      </c>
      <c r="E224" s="142"/>
    </row>
    <row r="225" spans="1:5" x14ac:dyDescent="0.2">
      <c r="A225" s="147">
        <v>5599</v>
      </c>
      <c r="B225" s="139" t="s">
        <v>490</v>
      </c>
      <c r="C225" s="140">
        <v>0</v>
      </c>
      <c r="D225" s="141">
        <v>0</v>
      </c>
      <c r="E225" s="142"/>
    </row>
    <row r="226" spans="1:5" x14ac:dyDescent="0.2">
      <c r="A226" s="147">
        <v>5600</v>
      </c>
      <c r="B226" s="139" t="s">
        <v>90</v>
      </c>
      <c r="C226" s="140">
        <f>C227</f>
        <v>41887082.090000004</v>
      </c>
      <c r="D226" s="141">
        <v>0.17355142699215684</v>
      </c>
      <c r="E226" s="142"/>
    </row>
    <row r="227" spans="1:5" x14ac:dyDescent="0.2">
      <c r="A227" s="147">
        <v>5610</v>
      </c>
      <c r="B227" s="139" t="s">
        <v>491</v>
      </c>
      <c r="C227" s="140">
        <f>C228</f>
        <v>41887082.090000004</v>
      </c>
      <c r="D227" s="141">
        <v>0.17355142699215684</v>
      </c>
      <c r="E227" s="142"/>
    </row>
    <row r="228" spans="1:5" x14ac:dyDescent="0.2">
      <c r="A228" s="147">
        <v>5611</v>
      </c>
      <c r="B228" s="139" t="s">
        <v>492</v>
      </c>
      <c r="C228" s="140">
        <v>41887082.090000004</v>
      </c>
      <c r="D228" s="141">
        <v>0.17355142699215684</v>
      </c>
      <c r="E228" s="142"/>
    </row>
    <row r="229" spans="1:5" x14ac:dyDescent="0.2">
      <c r="A229" s="128"/>
      <c r="B229" s="129"/>
      <c r="C229" s="129"/>
      <c r="D229" s="129"/>
      <c r="E229" s="130"/>
    </row>
  </sheetData>
  <sheetProtection formatCells="0" formatColumns="0" formatRows="0" insertColumns="0" insertRows="0" insertHyperlinks="0" deleteColumns="0" deleteRows="0" sort="0" autoFilter="0" pivotTables="0"/>
  <mergeCells count="3">
    <mergeCell ref="A1:E1"/>
    <mergeCell ref="A2:E2"/>
    <mergeCell ref="A3:E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zoomScale="75" zoomScaleNormal="75" workbookViewId="0">
      <selection sqref="A1:E1"/>
    </sheetView>
  </sheetViews>
  <sheetFormatPr baseColWidth="10" defaultColWidth="9.140625" defaultRowHeight="11.25" x14ac:dyDescent="0.2"/>
  <cols>
    <col min="1" max="1" width="10" style="35" customWidth="1"/>
    <col min="2" max="2" width="48.140625" style="35" customWidth="1"/>
    <col min="3" max="3" width="22.85546875" style="35" customWidth="1"/>
    <col min="4" max="5" width="16.5703125" style="35" customWidth="1"/>
    <col min="6" max="16384" width="9.140625" style="35"/>
  </cols>
  <sheetData>
    <row r="1" spans="1:5" ht="18.95" customHeight="1" x14ac:dyDescent="0.2">
      <c r="A1" s="199" t="str">
        <f>ESF!A1</f>
        <v>Municipio de Comonfort, Guanajuato</v>
      </c>
      <c r="B1" s="200"/>
      <c r="C1" s="200"/>
      <c r="D1" s="200"/>
      <c r="E1" s="201"/>
    </row>
    <row r="2" spans="1:5" ht="18.95" customHeight="1" x14ac:dyDescent="0.2">
      <c r="A2" s="202" t="s">
        <v>493</v>
      </c>
      <c r="B2" s="203"/>
      <c r="C2" s="203"/>
      <c r="D2" s="203"/>
      <c r="E2" s="204"/>
    </row>
    <row r="3" spans="1:5" ht="18.95" customHeight="1" x14ac:dyDescent="0.2">
      <c r="A3" s="202" t="str">
        <f>ESF!A3</f>
        <v>Correspondiente del 1 de Enero al 31 de Diciembre del 2020</v>
      </c>
      <c r="B3" s="203"/>
      <c r="C3" s="203"/>
      <c r="D3" s="203"/>
      <c r="E3" s="204"/>
    </row>
    <row r="4" spans="1:5" x14ac:dyDescent="0.2">
      <c r="A4" s="102"/>
      <c r="B4" s="103"/>
      <c r="C4" s="103"/>
      <c r="D4" s="103"/>
      <c r="E4" s="104"/>
    </row>
    <row r="5" spans="1:5" x14ac:dyDescent="0.2">
      <c r="A5" s="105" t="s">
        <v>215</v>
      </c>
      <c r="B5" s="106"/>
      <c r="C5" s="106"/>
      <c r="D5" s="106"/>
      <c r="E5" s="107"/>
    </row>
    <row r="6" spans="1:5" x14ac:dyDescent="0.2">
      <c r="A6" s="108" t="s">
        <v>201</v>
      </c>
      <c r="B6" s="106"/>
      <c r="C6" s="106"/>
      <c r="D6" s="106"/>
      <c r="E6" s="107"/>
    </row>
    <row r="7" spans="1:5" x14ac:dyDescent="0.2">
      <c r="A7" s="109" t="s">
        <v>178</v>
      </c>
      <c r="B7" s="110" t="s">
        <v>175</v>
      </c>
      <c r="C7" s="110" t="s">
        <v>176</v>
      </c>
      <c r="D7" s="110" t="s">
        <v>177</v>
      </c>
      <c r="E7" s="111" t="s">
        <v>179</v>
      </c>
    </row>
    <row r="8" spans="1:5" x14ac:dyDescent="0.2">
      <c r="A8" s="143">
        <v>3110</v>
      </c>
      <c r="B8" s="144" t="s">
        <v>356</v>
      </c>
      <c r="C8" s="145">
        <v>154274652.55000001</v>
      </c>
      <c r="D8" s="144"/>
      <c r="E8" s="146"/>
    </row>
    <row r="9" spans="1:5" x14ac:dyDescent="0.2">
      <c r="A9" s="143">
        <v>3120</v>
      </c>
      <c r="B9" s="144" t="s">
        <v>494</v>
      </c>
      <c r="C9" s="168">
        <v>5184148.03</v>
      </c>
      <c r="D9" s="144"/>
      <c r="E9" s="146"/>
    </row>
    <row r="10" spans="1:5" x14ac:dyDescent="0.2">
      <c r="A10" s="143">
        <v>3130</v>
      </c>
      <c r="B10" s="144" t="s">
        <v>495</v>
      </c>
      <c r="C10" s="145">
        <v>0</v>
      </c>
      <c r="D10" s="144"/>
      <c r="E10" s="146"/>
    </row>
    <row r="11" spans="1:5" x14ac:dyDescent="0.2">
      <c r="A11" s="102"/>
      <c r="B11" s="103"/>
      <c r="C11" s="103"/>
      <c r="D11" s="103"/>
      <c r="E11" s="104"/>
    </row>
    <row r="12" spans="1:5" x14ac:dyDescent="0.2">
      <c r="A12" s="108" t="s">
        <v>202</v>
      </c>
      <c r="B12" s="106"/>
      <c r="C12" s="106"/>
      <c r="D12" s="106"/>
      <c r="E12" s="107"/>
    </row>
    <row r="13" spans="1:5" x14ac:dyDescent="0.2">
      <c r="A13" s="109" t="s">
        <v>178</v>
      </c>
      <c r="B13" s="110" t="s">
        <v>175</v>
      </c>
      <c r="C13" s="110" t="s">
        <v>176</v>
      </c>
      <c r="D13" s="110" t="s">
        <v>496</v>
      </c>
      <c r="E13" s="111"/>
    </row>
    <row r="14" spans="1:5" x14ac:dyDescent="0.2">
      <c r="A14" s="143">
        <v>3210</v>
      </c>
      <c r="B14" s="144" t="s">
        <v>497</v>
      </c>
      <c r="C14" s="145">
        <v>27149223.239999998</v>
      </c>
      <c r="D14" s="144" t="s">
        <v>529</v>
      </c>
      <c r="E14" s="146"/>
    </row>
    <row r="15" spans="1:5" x14ac:dyDescent="0.2">
      <c r="A15" s="143">
        <v>3220</v>
      </c>
      <c r="B15" s="144" t="s">
        <v>498</v>
      </c>
      <c r="C15" s="145">
        <v>77324979.829999998</v>
      </c>
      <c r="D15" s="144" t="s">
        <v>529</v>
      </c>
      <c r="E15" s="146"/>
    </row>
    <row r="16" spans="1:5" x14ac:dyDescent="0.2">
      <c r="A16" s="143">
        <v>3230</v>
      </c>
      <c r="B16" s="144" t="s">
        <v>499</v>
      </c>
      <c r="C16" s="145">
        <f>SUM(C17:C20)</f>
        <v>29062.82</v>
      </c>
      <c r="D16" s="144"/>
      <c r="E16" s="146"/>
    </row>
    <row r="17" spans="1:5" x14ac:dyDescent="0.2">
      <c r="A17" s="143">
        <v>3231</v>
      </c>
      <c r="B17" s="144" t="s">
        <v>500</v>
      </c>
      <c r="C17" s="145">
        <v>16268.61</v>
      </c>
      <c r="D17" s="144"/>
      <c r="E17" s="146"/>
    </row>
    <row r="18" spans="1:5" x14ac:dyDescent="0.2">
      <c r="A18" s="143">
        <v>3232</v>
      </c>
      <c r="B18" s="144" t="s">
        <v>501</v>
      </c>
      <c r="C18" s="145">
        <v>12794.21</v>
      </c>
      <c r="D18" s="144"/>
      <c r="E18" s="146"/>
    </row>
    <row r="19" spans="1:5" x14ac:dyDescent="0.2">
      <c r="A19" s="143">
        <v>3233</v>
      </c>
      <c r="B19" s="144" t="s">
        <v>502</v>
      </c>
      <c r="C19" s="145">
        <v>0</v>
      </c>
      <c r="D19" s="144"/>
      <c r="E19" s="146"/>
    </row>
    <row r="20" spans="1:5" x14ac:dyDescent="0.2">
      <c r="A20" s="143">
        <v>3239</v>
      </c>
      <c r="B20" s="144" t="s">
        <v>503</v>
      </c>
      <c r="C20" s="145">
        <v>0</v>
      </c>
      <c r="D20" s="144"/>
      <c r="E20" s="146"/>
    </row>
    <row r="21" spans="1:5" x14ac:dyDescent="0.2">
      <c r="A21" s="143">
        <v>3240</v>
      </c>
      <c r="B21" s="144" t="s">
        <v>504</v>
      </c>
      <c r="C21" s="145">
        <v>0</v>
      </c>
      <c r="D21" s="144"/>
      <c r="E21" s="146"/>
    </row>
    <row r="22" spans="1:5" x14ac:dyDescent="0.2">
      <c r="A22" s="143">
        <v>3241</v>
      </c>
      <c r="B22" s="144" t="s">
        <v>505</v>
      </c>
      <c r="C22" s="145">
        <v>0</v>
      </c>
      <c r="D22" s="144"/>
      <c r="E22" s="146"/>
    </row>
    <row r="23" spans="1:5" x14ac:dyDescent="0.2">
      <c r="A23" s="143">
        <v>3242</v>
      </c>
      <c r="B23" s="144" t="s">
        <v>506</v>
      </c>
      <c r="C23" s="145">
        <v>0</v>
      </c>
      <c r="D23" s="144"/>
      <c r="E23" s="146"/>
    </row>
    <row r="24" spans="1:5" x14ac:dyDescent="0.2">
      <c r="A24" s="143">
        <v>3243</v>
      </c>
      <c r="B24" s="144" t="s">
        <v>507</v>
      </c>
      <c r="C24" s="145">
        <v>0</v>
      </c>
      <c r="D24" s="144"/>
      <c r="E24" s="146"/>
    </row>
    <row r="25" spans="1:5" x14ac:dyDescent="0.2">
      <c r="A25" s="143">
        <v>3250</v>
      </c>
      <c r="B25" s="144" t="s">
        <v>508</v>
      </c>
      <c r="C25" s="145">
        <v>0</v>
      </c>
      <c r="D25" s="144"/>
      <c r="E25" s="146"/>
    </row>
    <row r="26" spans="1:5" x14ac:dyDescent="0.2">
      <c r="A26" s="143">
        <v>3251</v>
      </c>
      <c r="B26" s="144" t="s">
        <v>509</v>
      </c>
      <c r="C26" s="145">
        <v>0</v>
      </c>
      <c r="D26" s="144"/>
      <c r="E26" s="146"/>
    </row>
    <row r="27" spans="1:5" x14ac:dyDescent="0.2">
      <c r="A27" s="143">
        <v>3252</v>
      </c>
      <c r="B27" s="144" t="s">
        <v>510</v>
      </c>
      <c r="C27" s="145">
        <v>0</v>
      </c>
      <c r="D27" s="144"/>
      <c r="E27" s="146"/>
    </row>
    <row r="28" spans="1:5" x14ac:dyDescent="0.2">
      <c r="A28" s="102"/>
      <c r="B28" s="103"/>
      <c r="C28" s="103"/>
      <c r="D28" s="103"/>
      <c r="E28" s="104"/>
    </row>
    <row r="29" spans="1:5" x14ac:dyDescent="0.2">
      <c r="A29" s="102"/>
      <c r="B29" s="103"/>
      <c r="C29" s="103"/>
      <c r="D29" s="103"/>
      <c r="E29" s="104"/>
    </row>
    <row r="30" spans="1:5" x14ac:dyDescent="0.2">
      <c r="A30" s="114"/>
      <c r="B30" s="115"/>
      <c r="C30" s="115"/>
      <c r="D30" s="115"/>
      <c r="E30" s="116"/>
    </row>
  </sheetData>
  <sheetProtection formatCells="0" formatColumns="0" formatRows="0" insertColumns="0" insertRows="0" insertHyperlinks="0" deleteColumns="0" deleteRows="0" sort="0" autoFilter="0" pivotTables="0"/>
  <mergeCells count="3">
    <mergeCell ref="A1:E1"/>
    <mergeCell ref="A2:E2"/>
    <mergeCell ref="A3:E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zoomScale="75" zoomScaleNormal="75" workbookViewId="0">
      <selection sqref="A1:E1"/>
    </sheetView>
  </sheetViews>
  <sheetFormatPr baseColWidth="10" defaultColWidth="9.140625" defaultRowHeight="11.25" x14ac:dyDescent="0.2"/>
  <cols>
    <col min="1" max="1" width="10" style="35" customWidth="1"/>
    <col min="2" max="2" width="59.5703125" style="35" customWidth="1"/>
    <col min="3" max="3" width="15.42578125" style="35" bestFit="1" customWidth="1"/>
    <col min="4" max="4" width="16.42578125" style="35" bestFit="1" customWidth="1"/>
    <col min="5" max="5" width="19.140625" style="35" customWidth="1"/>
    <col min="6" max="16384" width="9.140625" style="35"/>
  </cols>
  <sheetData>
    <row r="1" spans="1:5" s="36" customFormat="1" ht="18.95" customHeight="1" x14ac:dyDescent="0.25">
      <c r="A1" s="199" t="str">
        <f>ESF!A1</f>
        <v>Municipio de Comonfort, Guanajuato</v>
      </c>
      <c r="B1" s="200"/>
      <c r="C1" s="200"/>
      <c r="D1" s="200"/>
      <c r="E1" s="201"/>
    </row>
    <row r="2" spans="1:5" s="36" customFormat="1" ht="18.95" customHeight="1" x14ac:dyDescent="0.25">
      <c r="A2" s="202" t="s">
        <v>511</v>
      </c>
      <c r="B2" s="203"/>
      <c r="C2" s="203"/>
      <c r="D2" s="203"/>
      <c r="E2" s="204"/>
    </row>
    <row r="3" spans="1:5" s="36" customFormat="1" ht="18.95" customHeight="1" x14ac:dyDescent="0.25">
      <c r="A3" s="202" t="str">
        <f>ESF!A3</f>
        <v>Correspondiente del 1 de Enero al 31 de Diciembre del 2020</v>
      </c>
      <c r="B3" s="203"/>
      <c r="C3" s="203"/>
      <c r="D3" s="203"/>
      <c r="E3" s="204"/>
    </row>
    <row r="4" spans="1:5" x14ac:dyDescent="0.2">
      <c r="A4" s="105" t="s">
        <v>215</v>
      </c>
      <c r="B4" s="106"/>
      <c r="C4" s="106"/>
      <c r="D4" s="106"/>
      <c r="E4" s="107"/>
    </row>
    <row r="5" spans="1:5" x14ac:dyDescent="0.2">
      <c r="A5" s="102"/>
      <c r="B5" s="103"/>
      <c r="C5" s="103"/>
      <c r="D5" s="103"/>
      <c r="E5" s="104"/>
    </row>
    <row r="6" spans="1:5" x14ac:dyDescent="0.2">
      <c r="A6" s="108" t="s">
        <v>203</v>
      </c>
      <c r="B6" s="106"/>
      <c r="C6" s="106"/>
      <c r="D6" s="106"/>
      <c r="E6" s="107"/>
    </row>
    <row r="7" spans="1:5" x14ac:dyDescent="0.2">
      <c r="A7" s="109" t="s">
        <v>178</v>
      </c>
      <c r="B7" s="110" t="s">
        <v>175</v>
      </c>
      <c r="C7" s="110" t="s">
        <v>205</v>
      </c>
      <c r="D7" s="110" t="s">
        <v>206</v>
      </c>
      <c r="E7" s="111"/>
    </row>
    <row r="8" spans="1:5" x14ac:dyDescent="0.2">
      <c r="A8" s="143">
        <v>1111</v>
      </c>
      <c r="B8" s="144" t="s">
        <v>512</v>
      </c>
      <c r="C8" s="145">
        <v>0</v>
      </c>
      <c r="D8" s="145">
        <v>0</v>
      </c>
      <c r="E8" s="146"/>
    </row>
    <row r="9" spans="1:5" x14ac:dyDescent="0.2">
      <c r="A9" s="143">
        <v>1112</v>
      </c>
      <c r="B9" s="144" t="s">
        <v>513</v>
      </c>
      <c r="C9" s="145">
        <v>30989910.75</v>
      </c>
      <c r="D9" s="145">
        <v>26265163.260000002</v>
      </c>
      <c r="E9" s="146"/>
    </row>
    <row r="10" spans="1:5" x14ac:dyDescent="0.2">
      <c r="A10" s="143">
        <v>1113</v>
      </c>
      <c r="B10" s="144" t="s">
        <v>514</v>
      </c>
      <c r="C10" s="145">
        <v>0</v>
      </c>
      <c r="D10" s="145">
        <v>0</v>
      </c>
      <c r="E10" s="146"/>
    </row>
    <row r="11" spans="1:5" x14ac:dyDescent="0.2">
      <c r="A11" s="143">
        <v>1114</v>
      </c>
      <c r="B11" s="144" t="s">
        <v>216</v>
      </c>
      <c r="C11" s="145">
        <v>0</v>
      </c>
      <c r="D11" s="145">
        <v>0</v>
      </c>
      <c r="E11" s="146"/>
    </row>
    <row r="12" spans="1:5" x14ac:dyDescent="0.2">
      <c r="A12" s="143">
        <v>1115</v>
      </c>
      <c r="B12" s="144" t="s">
        <v>217</v>
      </c>
      <c r="C12" s="145">
        <v>572537.22</v>
      </c>
      <c r="D12" s="145">
        <v>1034191.42</v>
      </c>
      <c r="E12" s="146"/>
    </row>
    <row r="13" spans="1:5" x14ac:dyDescent="0.2">
      <c r="A13" s="143">
        <v>1116</v>
      </c>
      <c r="B13" s="144" t="s">
        <v>515</v>
      </c>
      <c r="C13" s="145">
        <v>0</v>
      </c>
      <c r="D13" s="145">
        <v>0</v>
      </c>
      <c r="E13" s="146"/>
    </row>
    <row r="14" spans="1:5" x14ac:dyDescent="0.2">
      <c r="A14" s="143">
        <v>1119</v>
      </c>
      <c r="B14" s="144" t="s">
        <v>516</v>
      </c>
      <c r="C14" s="145">
        <v>0</v>
      </c>
      <c r="D14" s="145">
        <v>0</v>
      </c>
      <c r="E14" s="146"/>
    </row>
    <row r="15" spans="1:5" x14ac:dyDescent="0.2">
      <c r="A15" s="143">
        <v>1110</v>
      </c>
      <c r="B15" s="144" t="s">
        <v>517</v>
      </c>
      <c r="C15" s="145">
        <f>SUM(C8:C14)</f>
        <v>31562447.969999999</v>
      </c>
      <c r="D15" s="145">
        <f>SUM(D8:D14)</f>
        <v>27299354.680000003</v>
      </c>
      <c r="E15" s="146"/>
    </row>
    <row r="16" spans="1:5" x14ac:dyDescent="0.2">
      <c r="A16" s="102"/>
      <c r="B16" s="103"/>
      <c r="C16" s="103"/>
      <c r="D16" s="103"/>
      <c r="E16" s="104"/>
    </row>
    <row r="17" spans="1:5" x14ac:dyDescent="0.2">
      <c r="A17" s="102"/>
      <c r="B17" s="103"/>
      <c r="C17" s="103"/>
      <c r="D17" s="103"/>
      <c r="E17" s="104"/>
    </row>
    <row r="18" spans="1:5" x14ac:dyDescent="0.2">
      <c r="A18" s="108" t="s">
        <v>204</v>
      </c>
      <c r="B18" s="106"/>
      <c r="C18" s="106"/>
      <c r="D18" s="106"/>
      <c r="E18" s="107"/>
    </row>
    <row r="19" spans="1:5" x14ac:dyDescent="0.2">
      <c r="A19" s="109" t="s">
        <v>178</v>
      </c>
      <c r="B19" s="110" t="s">
        <v>175</v>
      </c>
      <c r="C19" s="110" t="s">
        <v>176</v>
      </c>
      <c r="D19" s="110" t="s">
        <v>518</v>
      </c>
      <c r="E19" s="111" t="s">
        <v>207</v>
      </c>
    </row>
    <row r="20" spans="1:5" x14ac:dyDescent="0.2">
      <c r="A20" s="143">
        <v>1230</v>
      </c>
      <c r="B20" s="169" t="s">
        <v>249</v>
      </c>
      <c r="C20" s="145">
        <f>SUM(C21:C27)</f>
        <v>232075643.94</v>
      </c>
      <c r="D20" s="170"/>
      <c r="E20" s="146"/>
    </row>
    <row r="21" spans="1:5" x14ac:dyDescent="0.2">
      <c r="A21" s="143">
        <v>1231</v>
      </c>
      <c r="B21" s="169" t="s">
        <v>250</v>
      </c>
      <c r="C21" s="145">
        <v>42839860.469999999</v>
      </c>
      <c r="D21" s="170"/>
      <c r="E21" s="146"/>
    </row>
    <row r="22" spans="1:5" x14ac:dyDescent="0.2">
      <c r="A22" s="143">
        <v>1232</v>
      </c>
      <c r="B22" s="169" t="s">
        <v>251</v>
      </c>
      <c r="C22" s="145">
        <v>0</v>
      </c>
      <c r="D22" s="170"/>
      <c r="E22" s="146"/>
    </row>
    <row r="23" spans="1:5" x14ac:dyDescent="0.2">
      <c r="A23" s="143">
        <v>1233</v>
      </c>
      <c r="B23" s="169" t="s">
        <v>252</v>
      </c>
      <c r="C23" s="145">
        <v>116519380.56999999</v>
      </c>
      <c r="D23" s="170"/>
      <c r="E23" s="146"/>
    </row>
    <row r="24" spans="1:5" x14ac:dyDescent="0.2">
      <c r="A24" s="143">
        <v>1234</v>
      </c>
      <c r="B24" s="169" t="s">
        <v>253</v>
      </c>
      <c r="C24" s="145">
        <v>13787916.74</v>
      </c>
      <c r="D24" s="170"/>
      <c r="E24" s="146"/>
    </row>
    <row r="25" spans="1:5" x14ac:dyDescent="0.2">
      <c r="A25" s="143">
        <v>1235</v>
      </c>
      <c r="B25" s="169" t="s">
        <v>254</v>
      </c>
      <c r="C25" s="145">
        <v>58928486.159999996</v>
      </c>
      <c r="D25" s="170"/>
      <c r="E25" s="146"/>
    </row>
    <row r="26" spans="1:5" x14ac:dyDescent="0.2">
      <c r="A26" s="143">
        <v>1236</v>
      </c>
      <c r="B26" s="169" t="s">
        <v>255</v>
      </c>
      <c r="C26" s="145">
        <v>0</v>
      </c>
      <c r="D26" s="170"/>
      <c r="E26" s="146"/>
    </row>
    <row r="27" spans="1:5" x14ac:dyDescent="0.2">
      <c r="A27" s="143">
        <v>1239</v>
      </c>
      <c r="B27" s="169" t="s">
        <v>256</v>
      </c>
      <c r="C27" s="145">
        <v>0</v>
      </c>
      <c r="D27" s="170"/>
      <c r="E27" s="146"/>
    </row>
    <row r="28" spans="1:5" x14ac:dyDescent="0.2">
      <c r="A28" s="143">
        <v>1240</v>
      </c>
      <c r="B28" s="169" t="s">
        <v>257</v>
      </c>
      <c r="C28" s="145">
        <f>SUM(C29:C36)</f>
        <v>51680681.680000007</v>
      </c>
      <c r="D28" s="170"/>
      <c r="E28" s="146"/>
    </row>
    <row r="29" spans="1:5" x14ac:dyDescent="0.2">
      <c r="A29" s="143">
        <v>1241</v>
      </c>
      <c r="B29" s="169" t="s">
        <v>258</v>
      </c>
      <c r="C29" s="145">
        <v>7475904.0800000001</v>
      </c>
      <c r="D29" s="170"/>
      <c r="E29" s="146"/>
    </row>
    <row r="30" spans="1:5" x14ac:dyDescent="0.2">
      <c r="A30" s="143">
        <v>1242</v>
      </c>
      <c r="B30" s="169" t="s">
        <v>259</v>
      </c>
      <c r="C30" s="145">
        <v>2756816.99</v>
      </c>
      <c r="D30" s="170"/>
      <c r="E30" s="146"/>
    </row>
    <row r="31" spans="1:5" x14ac:dyDescent="0.2">
      <c r="A31" s="143">
        <v>1243</v>
      </c>
      <c r="B31" s="169" t="s">
        <v>260</v>
      </c>
      <c r="C31" s="145">
        <v>138490.9</v>
      </c>
      <c r="D31" s="170"/>
      <c r="E31" s="146"/>
    </row>
    <row r="32" spans="1:5" x14ac:dyDescent="0.2">
      <c r="A32" s="143">
        <v>1244</v>
      </c>
      <c r="B32" s="169" t="s">
        <v>261</v>
      </c>
      <c r="C32" s="145">
        <v>32316134.52</v>
      </c>
      <c r="D32" s="170"/>
      <c r="E32" s="146"/>
    </row>
    <row r="33" spans="1:5" x14ac:dyDescent="0.2">
      <c r="A33" s="143">
        <v>1245</v>
      </c>
      <c r="B33" s="169" t="s">
        <v>262</v>
      </c>
      <c r="C33" s="145">
        <v>520486.02</v>
      </c>
      <c r="D33" s="170"/>
      <c r="E33" s="146"/>
    </row>
    <row r="34" spans="1:5" x14ac:dyDescent="0.2">
      <c r="A34" s="143">
        <v>1246</v>
      </c>
      <c r="B34" s="169" t="s">
        <v>263</v>
      </c>
      <c r="C34" s="145">
        <v>8427849.1699999999</v>
      </c>
      <c r="D34" s="170"/>
      <c r="E34" s="146"/>
    </row>
    <row r="35" spans="1:5" x14ac:dyDescent="0.2">
      <c r="A35" s="143">
        <v>1247</v>
      </c>
      <c r="B35" s="169" t="s">
        <v>264</v>
      </c>
      <c r="C35" s="145">
        <v>45000</v>
      </c>
      <c r="D35" s="170"/>
      <c r="E35" s="146"/>
    </row>
    <row r="36" spans="1:5" x14ac:dyDescent="0.2">
      <c r="A36" s="143">
        <v>1248</v>
      </c>
      <c r="B36" s="169" t="s">
        <v>265</v>
      </c>
      <c r="C36" s="145">
        <v>0</v>
      </c>
      <c r="D36" s="170"/>
      <c r="E36" s="146"/>
    </row>
    <row r="37" spans="1:5" x14ac:dyDescent="0.2">
      <c r="A37" s="143">
        <v>1250</v>
      </c>
      <c r="B37" s="169" t="s">
        <v>267</v>
      </c>
      <c r="C37" s="145">
        <f>SUM(C38:C42)</f>
        <v>2265880</v>
      </c>
      <c r="D37" s="170"/>
      <c r="E37" s="146"/>
    </row>
    <row r="38" spans="1:5" x14ac:dyDescent="0.2">
      <c r="A38" s="143">
        <v>1251</v>
      </c>
      <c r="B38" s="169" t="s">
        <v>268</v>
      </c>
      <c r="C38" s="145">
        <v>1132880</v>
      </c>
      <c r="D38" s="170"/>
      <c r="E38" s="146"/>
    </row>
    <row r="39" spans="1:5" x14ac:dyDescent="0.2">
      <c r="A39" s="143">
        <v>1252</v>
      </c>
      <c r="B39" s="169" t="s">
        <v>269</v>
      </c>
      <c r="C39" s="145">
        <v>0</v>
      </c>
      <c r="D39" s="170"/>
      <c r="E39" s="146"/>
    </row>
    <row r="40" spans="1:5" x14ac:dyDescent="0.2">
      <c r="A40" s="143">
        <v>1253</v>
      </c>
      <c r="B40" s="169" t="s">
        <v>270</v>
      </c>
      <c r="C40" s="145">
        <v>1125000</v>
      </c>
      <c r="D40" s="170"/>
      <c r="E40" s="146"/>
    </row>
    <row r="41" spans="1:5" x14ac:dyDescent="0.2">
      <c r="A41" s="143">
        <v>1254</v>
      </c>
      <c r="B41" s="169" t="s">
        <v>271</v>
      </c>
      <c r="C41" s="145">
        <v>8000</v>
      </c>
      <c r="D41" s="170"/>
      <c r="E41" s="146"/>
    </row>
    <row r="42" spans="1:5" x14ac:dyDescent="0.2">
      <c r="A42" s="143">
        <v>1259</v>
      </c>
      <c r="B42" s="169" t="s">
        <v>272</v>
      </c>
      <c r="C42" s="145">
        <v>0</v>
      </c>
      <c r="D42" s="170"/>
      <c r="E42" s="146"/>
    </row>
    <row r="43" spans="1:5" x14ac:dyDescent="0.2">
      <c r="A43" s="112"/>
      <c r="B43" s="103"/>
      <c r="C43" s="171"/>
      <c r="D43" s="103"/>
      <c r="E43" s="104"/>
    </row>
    <row r="44" spans="1:5" x14ac:dyDescent="0.2">
      <c r="A44" s="102"/>
      <c r="B44" s="103"/>
      <c r="C44" s="138"/>
      <c r="D44" s="103"/>
      <c r="E44" s="104"/>
    </row>
    <row r="45" spans="1:5" x14ac:dyDescent="0.2">
      <c r="A45" s="108" t="s">
        <v>212</v>
      </c>
      <c r="B45" s="106"/>
      <c r="C45" s="106"/>
      <c r="D45" s="106"/>
      <c r="E45" s="107"/>
    </row>
    <row r="46" spans="1:5" x14ac:dyDescent="0.2">
      <c r="A46" s="109" t="s">
        <v>178</v>
      </c>
      <c r="B46" s="110" t="s">
        <v>175</v>
      </c>
      <c r="C46" s="110" t="s">
        <v>572</v>
      </c>
      <c r="D46" s="110" t="s">
        <v>205</v>
      </c>
      <c r="E46" s="111"/>
    </row>
    <row r="47" spans="1:5" x14ac:dyDescent="0.2">
      <c r="A47" s="143">
        <v>5500</v>
      </c>
      <c r="B47" s="144" t="s">
        <v>464</v>
      </c>
      <c r="C47" s="145">
        <f>C48+C57+C60+C66+C68+C70</f>
        <v>32718.720000000001</v>
      </c>
      <c r="D47" s="145">
        <f>D48+D57+D60+D66+D68+D70</f>
        <v>5160201.0500000007</v>
      </c>
      <c r="E47" s="146"/>
    </row>
    <row r="48" spans="1:5" x14ac:dyDescent="0.2">
      <c r="A48" s="143">
        <v>5510</v>
      </c>
      <c r="B48" s="144" t="s">
        <v>465</v>
      </c>
      <c r="C48" s="145">
        <f>SUM(C49:C56)</f>
        <v>32718.720000000001</v>
      </c>
      <c r="D48" s="145">
        <f>SUM(D49:D56)</f>
        <v>5160201.0500000007</v>
      </c>
      <c r="E48" s="146"/>
    </row>
    <row r="49" spans="1:5" x14ac:dyDescent="0.2">
      <c r="A49" s="143">
        <v>5511</v>
      </c>
      <c r="B49" s="144" t="s">
        <v>466</v>
      </c>
      <c r="C49" s="145">
        <v>0</v>
      </c>
      <c r="D49" s="145">
        <v>0</v>
      </c>
      <c r="E49" s="146"/>
    </row>
    <row r="50" spans="1:5" x14ac:dyDescent="0.2">
      <c r="A50" s="143">
        <v>5512</v>
      </c>
      <c r="B50" s="144" t="s">
        <v>467</v>
      </c>
      <c r="C50" s="145">
        <v>0</v>
      </c>
      <c r="D50" s="145">
        <v>0</v>
      </c>
      <c r="E50" s="146"/>
    </row>
    <row r="51" spans="1:5" x14ac:dyDescent="0.2">
      <c r="A51" s="143">
        <v>5513</v>
      </c>
      <c r="B51" s="144" t="s">
        <v>468</v>
      </c>
      <c r="C51" s="145">
        <v>0</v>
      </c>
      <c r="D51" s="145">
        <v>348975.4</v>
      </c>
      <c r="E51" s="146"/>
    </row>
    <row r="52" spans="1:5" x14ac:dyDescent="0.2">
      <c r="A52" s="143">
        <v>5514</v>
      </c>
      <c r="B52" s="144" t="s">
        <v>469</v>
      </c>
      <c r="C52" s="145">
        <v>0</v>
      </c>
      <c r="D52" s="145">
        <v>0</v>
      </c>
      <c r="E52" s="146"/>
    </row>
    <row r="53" spans="1:5" x14ac:dyDescent="0.2">
      <c r="A53" s="143">
        <v>5515</v>
      </c>
      <c r="B53" s="144" t="s">
        <v>470</v>
      </c>
      <c r="C53" s="145">
        <v>0</v>
      </c>
      <c r="D53" s="145">
        <v>4649688.28</v>
      </c>
      <c r="E53" s="146"/>
    </row>
    <row r="54" spans="1:5" x14ac:dyDescent="0.2">
      <c r="A54" s="143">
        <v>5516</v>
      </c>
      <c r="B54" s="144" t="s">
        <v>471</v>
      </c>
      <c r="C54" s="145">
        <v>0</v>
      </c>
      <c r="D54" s="145">
        <v>0</v>
      </c>
      <c r="E54" s="146"/>
    </row>
    <row r="55" spans="1:5" x14ac:dyDescent="0.2">
      <c r="A55" s="143">
        <v>5517</v>
      </c>
      <c r="B55" s="144" t="s">
        <v>472</v>
      </c>
      <c r="C55" s="145">
        <v>0</v>
      </c>
      <c r="D55" s="145">
        <v>114088</v>
      </c>
      <c r="E55" s="146"/>
    </row>
    <row r="56" spans="1:5" x14ac:dyDescent="0.2">
      <c r="A56" s="143">
        <v>5518</v>
      </c>
      <c r="B56" s="144" t="s">
        <v>96</v>
      </c>
      <c r="C56" s="145">
        <v>32718.720000000001</v>
      </c>
      <c r="D56" s="145">
        <v>47449.37</v>
      </c>
      <c r="E56" s="146"/>
    </row>
    <row r="57" spans="1:5" x14ac:dyDescent="0.2">
      <c r="A57" s="143">
        <v>5520</v>
      </c>
      <c r="B57" s="144" t="s">
        <v>95</v>
      </c>
      <c r="C57" s="145">
        <f>SUM(C58:C59)</f>
        <v>0</v>
      </c>
      <c r="D57" s="145">
        <f>SUM(D58:D59)</f>
        <v>0</v>
      </c>
      <c r="E57" s="146"/>
    </row>
    <row r="58" spans="1:5" x14ac:dyDescent="0.2">
      <c r="A58" s="143">
        <v>5521</v>
      </c>
      <c r="B58" s="144" t="s">
        <v>473</v>
      </c>
      <c r="C58" s="145">
        <v>0</v>
      </c>
      <c r="D58" s="145">
        <v>0</v>
      </c>
      <c r="E58" s="146"/>
    </row>
    <row r="59" spans="1:5" x14ac:dyDescent="0.2">
      <c r="A59" s="143">
        <v>5522</v>
      </c>
      <c r="B59" s="144" t="s">
        <v>474</v>
      </c>
      <c r="C59" s="145">
        <v>0</v>
      </c>
      <c r="D59" s="145">
        <v>0</v>
      </c>
      <c r="E59" s="146"/>
    </row>
    <row r="60" spans="1:5" x14ac:dyDescent="0.2">
      <c r="A60" s="143">
        <v>5530</v>
      </c>
      <c r="B60" s="144" t="s">
        <v>475</v>
      </c>
      <c r="C60" s="145">
        <f>SUM(C61:C65)</f>
        <v>0</v>
      </c>
      <c r="D60" s="145">
        <f>SUM(D61:D65)</f>
        <v>0</v>
      </c>
      <c r="E60" s="146"/>
    </row>
    <row r="61" spans="1:5" x14ac:dyDescent="0.2">
      <c r="A61" s="143">
        <v>5531</v>
      </c>
      <c r="B61" s="144" t="s">
        <v>476</v>
      </c>
      <c r="C61" s="145">
        <v>0</v>
      </c>
      <c r="D61" s="145">
        <v>0</v>
      </c>
      <c r="E61" s="146"/>
    </row>
    <row r="62" spans="1:5" x14ac:dyDescent="0.2">
      <c r="A62" s="143">
        <v>5532</v>
      </c>
      <c r="B62" s="144" t="s">
        <v>477</v>
      </c>
      <c r="C62" s="145">
        <v>0</v>
      </c>
      <c r="D62" s="145">
        <v>0</v>
      </c>
      <c r="E62" s="146"/>
    </row>
    <row r="63" spans="1:5" x14ac:dyDescent="0.2">
      <c r="A63" s="143">
        <v>5533</v>
      </c>
      <c r="B63" s="144" t="s">
        <v>478</v>
      </c>
      <c r="C63" s="145">
        <v>0</v>
      </c>
      <c r="D63" s="145">
        <v>0</v>
      </c>
      <c r="E63" s="146"/>
    </row>
    <row r="64" spans="1:5" x14ac:dyDescent="0.2">
      <c r="A64" s="143">
        <v>5534</v>
      </c>
      <c r="B64" s="144" t="s">
        <v>479</v>
      </c>
      <c r="C64" s="145">
        <v>0</v>
      </c>
      <c r="D64" s="145">
        <v>0</v>
      </c>
      <c r="E64" s="146"/>
    </row>
    <row r="65" spans="1:5" x14ac:dyDescent="0.2">
      <c r="A65" s="143">
        <v>5535</v>
      </c>
      <c r="B65" s="144" t="s">
        <v>480</v>
      </c>
      <c r="C65" s="145">
        <v>0</v>
      </c>
      <c r="D65" s="145">
        <v>0</v>
      </c>
      <c r="E65" s="146"/>
    </row>
    <row r="66" spans="1:5" x14ac:dyDescent="0.2">
      <c r="A66" s="143">
        <v>5540</v>
      </c>
      <c r="B66" s="144" t="s">
        <v>481</v>
      </c>
      <c r="C66" s="145">
        <f>SUM(C67)</f>
        <v>0</v>
      </c>
      <c r="D66" s="145">
        <f>SUM(D67)</f>
        <v>0</v>
      </c>
      <c r="E66" s="146"/>
    </row>
    <row r="67" spans="1:5" x14ac:dyDescent="0.2">
      <c r="A67" s="143">
        <v>5541</v>
      </c>
      <c r="B67" s="144" t="s">
        <v>481</v>
      </c>
      <c r="C67" s="145">
        <v>0</v>
      </c>
      <c r="D67" s="145">
        <v>0</v>
      </c>
      <c r="E67" s="146"/>
    </row>
    <row r="68" spans="1:5" x14ac:dyDescent="0.2">
      <c r="A68" s="143">
        <v>5550</v>
      </c>
      <c r="B68" s="144" t="s">
        <v>482</v>
      </c>
      <c r="C68" s="145">
        <f>SUM(C69)</f>
        <v>0</v>
      </c>
      <c r="D68" s="145">
        <f>SUM(D69)</f>
        <v>0</v>
      </c>
      <c r="E68" s="146"/>
    </row>
    <row r="69" spans="1:5" x14ac:dyDescent="0.2">
      <c r="A69" s="143">
        <v>5551</v>
      </c>
      <c r="B69" s="144" t="s">
        <v>482</v>
      </c>
      <c r="C69" s="145">
        <v>0</v>
      </c>
      <c r="D69" s="145">
        <v>0</v>
      </c>
      <c r="E69" s="146"/>
    </row>
    <row r="70" spans="1:5" x14ac:dyDescent="0.2">
      <c r="A70" s="143">
        <v>5590</v>
      </c>
      <c r="B70" s="144" t="s">
        <v>483</v>
      </c>
      <c r="C70" s="145">
        <f>SUM(C71:C78)</f>
        <v>0</v>
      </c>
      <c r="D70" s="145">
        <f>SUM(D71:D78)</f>
        <v>0</v>
      </c>
      <c r="E70" s="146"/>
    </row>
    <row r="71" spans="1:5" x14ac:dyDescent="0.2">
      <c r="A71" s="143">
        <v>5591</v>
      </c>
      <c r="B71" s="144" t="s">
        <v>484</v>
      </c>
      <c r="C71" s="145">
        <v>0</v>
      </c>
      <c r="D71" s="145">
        <v>0</v>
      </c>
      <c r="E71" s="146"/>
    </row>
    <row r="72" spans="1:5" x14ac:dyDescent="0.2">
      <c r="A72" s="143">
        <v>5592</v>
      </c>
      <c r="B72" s="144" t="s">
        <v>485</v>
      </c>
      <c r="C72" s="145">
        <v>0</v>
      </c>
      <c r="D72" s="145">
        <v>0</v>
      </c>
      <c r="E72" s="146"/>
    </row>
    <row r="73" spans="1:5" x14ac:dyDescent="0.2">
      <c r="A73" s="143">
        <v>5593</v>
      </c>
      <c r="B73" s="144" t="s">
        <v>486</v>
      </c>
      <c r="C73" s="145">
        <v>0</v>
      </c>
      <c r="D73" s="145">
        <v>0</v>
      </c>
      <c r="E73" s="146"/>
    </row>
    <row r="74" spans="1:5" x14ac:dyDescent="0.2">
      <c r="A74" s="143">
        <v>5594</v>
      </c>
      <c r="B74" s="144" t="s">
        <v>487</v>
      </c>
      <c r="C74" s="145">
        <v>0</v>
      </c>
      <c r="D74" s="145">
        <v>0</v>
      </c>
      <c r="E74" s="146"/>
    </row>
    <row r="75" spans="1:5" x14ac:dyDescent="0.2">
      <c r="A75" s="143">
        <v>5595</v>
      </c>
      <c r="B75" s="144" t="s">
        <v>488</v>
      </c>
      <c r="C75" s="145">
        <v>0</v>
      </c>
      <c r="D75" s="145">
        <v>0</v>
      </c>
      <c r="E75" s="146"/>
    </row>
    <row r="76" spans="1:5" x14ac:dyDescent="0.2">
      <c r="A76" s="143">
        <v>5596</v>
      </c>
      <c r="B76" s="144" t="s">
        <v>381</v>
      </c>
      <c r="C76" s="145">
        <v>0</v>
      </c>
      <c r="D76" s="145">
        <v>0</v>
      </c>
      <c r="E76" s="146"/>
    </row>
    <row r="77" spans="1:5" x14ac:dyDescent="0.2">
      <c r="A77" s="143">
        <v>5597</v>
      </c>
      <c r="B77" s="144" t="s">
        <v>489</v>
      </c>
      <c r="C77" s="145">
        <v>0</v>
      </c>
      <c r="D77" s="145">
        <v>0</v>
      </c>
      <c r="E77" s="146"/>
    </row>
    <row r="78" spans="1:5" x14ac:dyDescent="0.2">
      <c r="A78" s="143">
        <v>5599</v>
      </c>
      <c r="B78" s="144" t="s">
        <v>490</v>
      </c>
      <c r="C78" s="145">
        <v>0</v>
      </c>
      <c r="D78" s="145">
        <v>0</v>
      </c>
      <c r="E78" s="146"/>
    </row>
    <row r="79" spans="1:5" x14ac:dyDescent="0.2">
      <c r="A79" s="143">
        <v>5600</v>
      </c>
      <c r="B79" s="144" t="s">
        <v>90</v>
      </c>
      <c r="C79" s="145">
        <f>C80</f>
        <v>0</v>
      </c>
      <c r="D79" s="145">
        <f>SUM(D80:D81)</f>
        <v>41887082.090000004</v>
      </c>
      <c r="E79" s="146"/>
    </row>
    <row r="80" spans="1:5" x14ac:dyDescent="0.2">
      <c r="A80" s="143">
        <v>5610</v>
      </c>
      <c r="B80" s="144" t="s">
        <v>491</v>
      </c>
      <c r="C80" s="145">
        <f>C81</f>
        <v>0</v>
      </c>
      <c r="D80" s="145">
        <v>0</v>
      </c>
      <c r="E80" s="146"/>
    </row>
    <row r="81" spans="1:5" x14ac:dyDescent="0.2">
      <c r="A81" s="143">
        <v>5611</v>
      </c>
      <c r="B81" s="144" t="s">
        <v>492</v>
      </c>
      <c r="C81" s="145">
        <v>0</v>
      </c>
      <c r="D81" s="145">
        <v>41887082.090000004</v>
      </c>
      <c r="E81" s="146"/>
    </row>
    <row r="82" spans="1:5" x14ac:dyDescent="0.2">
      <c r="A82" s="114"/>
      <c r="B82" s="115"/>
      <c r="C82" s="115"/>
      <c r="D82" s="115"/>
      <c r="E82" s="116"/>
    </row>
  </sheetData>
  <sheetProtection formatCells="0" formatColumns="0" formatRows="0" insertColumns="0" insertRows="0" insertHyperlinks="0" deleteColumns="0" deleteRows="0" sort="0" autoFilter="0" pivotTables="0"/>
  <mergeCells count="3">
    <mergeCell ref="A1:E1"/>
    <mergeCell ref="A2:E2"/>
    <mergeCell ref="A3:E3"/>
  </mergeCells>
  <dataValidations count="2">
    <dataValidation allowBlank="1" showInputMessage="1" showErrorMessage="1" prompt="Importe final del periodo que corresponde la información financiera trimestral que se presenta." sqref="C7 C19 C46"/>
    <dataValidation allowBlank="1" showInputMessage="1" showErrorMessage="1" prompt="Saldo al 31 de diciembre del año anterior que se presenta" sqref="D7 D46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showGridLines="0" topLeftCell="A16" zoomScale="71" zoomScaleNormal="71" workbookViewId="0">
      <selection activeCell="C21" sqref="C21"/>
    </sheetView>
  </sheetViews>
  <sheetFormatPr baseColWidth="10" defaultColWidth="11.42578125" defaultRowHeight="11.25" x14ac:dyDescent="0.2"/>
  <cols>
    <col min="1" max="1" width="1.5703125" style="39" customWidth="1"/>
    <col min="2" max="2" width="63.140625" style="39" customWidth="1"/>
    <col min="3" max="3" width="15.5703125" style="39" customWidth="1"/>
    <col min="4" max="4" width="17.5703125" style="39" customWidth="1"/>
    <col min="5" max="16384" width="11.42578125" style="39"/>
  </cols>
  <sheetData>
    <row r="1" spans="1:4" s="37" customFormat="1" ht="18.95" customHeight="1" x14ac:dyDescent="0.25">
      <c r="A1" s="205" t="str">
        <f>'Notas a los Edos Financieros'!B1</f>
        <v>Municipio de Comonfort, Guanajuato</v>
      </c>
      <c r="B1" s="206"/>
      <c r="C1" s="206"/>
      <c r="D1" s="207"/>
    </row>
    <row r="2" spans="1:4" s="37" customFormat="1" ht="18.95" customHeight="1" x14ac:dyDescent="0.25">
      <c r="A2" s="208" t="s">
        <v>523</v>
      </c>
      <c r="B2" s="209"/>
      <c r="C2" s="209"/>
      <c r="D2" s="210"/>
    </row>
    <row r="3" spans="1:4" s="37" customFormat="1" ht="18.95" customHeight="1" x14ac:dyDescent="0.25">
      <c r="A3" s="208" t="str">
        <f>'Notas a los Edos Financieros'!B3</f>
        <v>Correspondiente del 1 de Enero al 31 de Diciembre del 2020</v>
      </c>
      <c r="B3" s="209"/>
      <c r="C3" s="209"/>
      <c r="D3" s="210"/>
    </row>
    <row r="4" spans="1:4" s="40" customFormat="1" ht="18.95" customHeight="1" x14ac:dyDescent="0.2">
      <c r="A4" s="211" t="s">
        <v>519</v>
      </c>
      <c r="B4" s="212"/>
      <c r="C4" s="212"/>
      <c r="D4" s="213"/>
    </row>
    <row r="5" spans="1:4" s="38" customFormat="1" x14ac:dyDescent="0.2">
      <c r="A5" s="41"/>
      <c r="B5" s="42"/>
      <c r="C5" s="42"/>
      <c r="D5" s="95"/>
    </row>
    <row r="6" spans="1:4" x14ac:dyDescent="0.2">
      <c r="A6" s="158" t="s">
        <v>110</v>
      </c>
      <c r="B6" s="158"/>
      <c r="C6" s="43"/>
      <c r="D6" s="159">
        <v>277623368.01999998</v>
      </c>
    </row>
    <row r="7" spans="1:4" x14ac:dyDescent="0.2">
      <c r="A7" s="89"/>
      <c r="B7" s="44"/>
      <c r="C7" s="45"/>
      <c r="D7" s="96"/>
    </row>
    <row r="8" spans="1:4" x14ac:dyDescent="0.2">
      <c r="A8" s="46" t="s">
        <v>109</v>
      </c>
      <c r="B8" s="47"/>
      <c r="C8" s="48"/>
      <c r="D8" s="49">
        <f>SUM(C9:C13)</f>
        <v>0</v>
      </c>
    </row>
    <row r="9" spans="1:4" x14ac:dyDescent="0.2">
      <c r="A9" s="50"/>
      <c r="B9" s="51" t="s">
        <v>108</v>
      </c>
      <c r="C9" s="52">
        <v>0</v>
      </c>
      <c r="D9" s="97"/>
    </row>
    <row r="10" spans="1:4" x14ac:dyDescent="0.2">
      <c r="A10" s="50"/>
      <c r="B10" s="51" t="s">
        <v>107</v>
      </c>
      <c r="C10" s="52">
        <v>0</v>
      </c>
      <c r="D10" s="98"/>
    </row>
    <row r="11" spans="1:4" x14ac:dyDescent="0.2">
      <c r="A11" s="50"/>
      <c r="B11" s="51" t="s">
        <v>106</v>
      </c>
      <c r="C11" s="52">
        <v>0</v>
      </c>
      <c r="D11" s="98"/>
    </row>
    <row r="12" spans="1:4" x14ac:dyDescent="0.2">
      <c r="A12" s="50"/>
      <c r="B12" s="51" t="s">
        <v>105</v>
      </c>
      <c r="C12" s="52">
        <v>0</v>
      </c>
      <c r="D12" s="98"/>
    </row>
    <row r="13" spans="1:4" x14ac:dyDescent="0.2">
      <c r="A13" s="53" t="s">
        <v>104</v>
      </c>
      <c r="B13" s="51"/>
      <c r="C13" s="52">
        <v>0</v>
      </c>
      <c r="D13" s="98"/>
    </row>
    <row r="14" spans="1:4" x14ac:dyDescent="0.2">
      <c r="A14" s="89"/>
      <c r="B14" s="54"/>
      <c r="C14" s="55"/>
      <c r="D14" s="99"/>
    </row>
    <row r="15" spans="1:4" x14ac:dyDescent="0.2">
      <c r="A15" s="46" t="s">
        <v>103</v>
      </c>
      <c r="B15" s="47"/>
      <c r="C15" s="48"/>
      <c r="D15" s="49">
        <f>SUM(C16:C19)</f>
        <v>9121579.6300000008</v>
      </c>
    </row>
    <row r="16" spans="1:4" x14ac:dyDescent="0.2">
      <c r="A16" s="50"/>
      <c r="B16" s="51" t="s">
        <v>102</v>
      </c>
      <c r="C16" s="52">
        <v>0</v>
      </c>
      <c r="D16" s="97"/>
    </row>
    <row r="17" spans="1:4" x14ac:dyDescent="0.2">
      <c r="A17" s="50"/>
      <c r="B17" s="51" t="s">
        <v>101</v>
      </c>
      <c r="C17" s="52">
        <v>0</v>
      </c>
      <c r="D17" s="98"/>
    </row>
    <row r="18" spans="1:4" x14ac:dyDescent="0.2">
      <c r="A18" s="50"/>
      <c r="B18" s="51" t="s">
        <v>100</v>
      </c>
      <c r="C18" s="52">
        <v>0</v>
      </c>
      <c r="D18" s="98"/>
    </row>
    <row r="19" spans="1:4" x14ac:dyDescent="0.2">
      <c r="A19" s="53" t="s">
        <v>99</v>
      </c>
      <c r="B19" s="56"/>
      <c r="C19" s="57">
        <v>9121579.6300000008</v>
      </c>
      <c r="D19" s="98"/>
    </row>
    <row r="20" spans="1:4" x14ac:dyDescent="0.2">
      <c r="A20" s="89"/>
      <c r="B20" s="58"/>
      <c r="C20" s="59"/>
      <c r="D20" s="99"/>
    </row>
    <row r="21" spans="1:4" x14ac:dyDescent="0.2">
      <c r="A21" s="158" t="s">
        <v>98</v>
      </c>
      <c r="B21" s="158"/>
      <c r="C21" s="60"/>
      <c r="D21" s="159">
        <f>+D6+D8-D15</f>
        <v>268501788.38999999</v>
      </c>
    </row>
    <row r="22" spans="1:4" x14ac:dyDescent="0.2">
      <c r="A22" s="89"/>
      <c r="B22" s="90"/>
      <c r="C22" s="90"/>
      <c r="D22" s="100"/>
    </row>
    <row r="23" spans="1:4" x14ac:dyDescent="0.2">
      <c r="A23" s="92"/>
      <c r="B23" s="93"/>
      <c r="C23" s="93"/>
      <c r="D23" s="101"/>
    </row>
  </sheetData>
  <mergeCells count="4">
    <mergeCell ref="A1:D1"/>
    <mergeCell ref="A2:D2"/>
    <mergeCell ref="A3:D3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showGridLines="0" zoomScale="77" zoomScaleNormal="77" workbookViewId="0">
      <selection activeCell="E35" sqref="E35"/>
    </sheetView>
  </sheetViews>
  <sheetFormatPr baseColWidth="10" defaultColWidth="11.42578125" defaultRowHeight="11.25" x14ac:dyDescent="0.2"/>
  <cols>
    <col min="1" max="1" width="1.5703125" style="39" customWidth="1"/>
    <col min="2" max="2" width="62.140625" style="39" customWidth="1"/>
    <col min="3" max="3" width="17.5703125" style="39" customWidth="1"/>
    <col min="4" max="4" width="17.5703125" style="72" customWidth="1"/>
    <col min="5" max="5" width="11.7109375" style="39" bestFit="1" customWidth="1"/>
    <col min="6" max="16384" width="11.42578125" style="39"/>
  </cols>
  <sheetData>
    <row r="1" spans="1:4" s="61" customFormat="1" ht="18.95" customHeight="1" x14ac:dyDescent="0.25">
      <c r="A1" s="214" t="str">
        <f>'Notas a los Edos Financieros'!B1</f>
        <v>Municipio de Comonfort, Guanajuato</v>
      </c>
      <c r="B1" s="215"/>
      <c r="C1" s="215"/>
      <c r="D1" s="216"/>
    </row>
    <row r="2" spans="1:4" s="61" customFormat="1" ht="18.95" customHeight="1" x14ac:dyDescent="0.25">
      <c r="A2" s="217" t="s">
        <v>524</v>
      </c>
      <c r="B2" s="218"/>
      <c r="C2" s="218"/>
      <c r="D2" s="219"/>
    </row>
    <row r="3" spans="1:4" s="61" customFormat="1" ht="18.95" customHeight="1" x14ac:dyDescent="0.25">
      <c r="A3" s="217" t="str">
        <f>'Notas a los Edos Financieros'!B3</f>
        <v>Correspondiente del 1 de Enero al 31 de Diciembre del 2020</v>
      </c>
      <c r="B3" s="218"/>
      <c r="C3" s="218"/>
      <c r="D3" s="219"/>
    </row>
    <row r="4" spans="1:4" s="62" customFormat="1" x14ac:dyDescent="0.2">
      <c r="A4" s="220"/>
      <c r="B4" s="221"/>
      <c r="C4" s="221"/>
      <c r="D4" s="222"/>
    </row>
    <row r="5" spans="1:4" x14ac:dyDescent="0.2">
      <c r="A5" s="158" t="s">
        <v>131</v>
      </c>
      <c r="B5" s="160"/>
      <c r="C5" s="63"/>
      <c r="D5" s="161">
        <v>266034571.25</v>
      </c>
    </row>
    <row r="6" spans="1:4" x14ac:dyDescent="0.2">
      <c r="A6" s="50"/>
      <c r="B6" s="44"/>
      <c r="C6" s="64"/>
      <c r="D6" s="85"/>
    </row>
    <row r="7" spans="1:4" x14ac:dyDescent="0.2">
      <c r="A7" s="46" t="s">
        <v>130</v>
      </c>
      <c r="B7" s="65"/>
      <c r="C7" s="63"/>
      <c r="D7" s="66">
        <f>SUM(C8:C24)</f>
        <v>71729289.24000001</v>
      </c>
    </row>
    <row r="8" spans="1:4" x14ac:dyDescent="0.2">
      <c r="A8" s="50"/>
      <c r="B8" s="67" t="s">
        <v>129</v>
      </c>
      <c r="C8" s="84">
        <v>991060.42</v>
      </c>
      <c r="D8" s="86"/>
    </row>
    <row r="9" spans="1:4" x14ac:dyDescent="0.2">
      <c r="A9" s="50"/>
      <c r="B9" s="67" t="s">
        <v>128</v>
      </c>
      <c r="C9" s="84">
        <v>85189.45</v>
      </c>
      <c r="D9" s="87"/>
    </row>
    <row r="10" spans="1:4" x14ac:dyDescent="0.2">
      <c r="A10" s="50"/>
      <c r="B10" s="67" t="s">
        <v>127</v>
      </c>
      <c r="C10" s="84">
        <v>0</v>
      </c>
      <c r="D10" s="87"/>
    </row>
    <row r="11" spans="1:4" x14ac:dyDescent="0.2">
      <c r="A11" s="50"/>
      <c r="B11" s="67" t="s">
        <v>126</v>
      </c>
      <c r="C11" s="84">
        <v>5084086.0199999996</v>
      </c>
      <c r="D11" s="87"/>
    </row>
    <row r="12" spans="1:4" x14ac:dyDescent="0.2">
      <c r="A12" s="50"/>
      <c r="B12" s="67" t="s">
        <v>125</v>
      </c>
      <c r="C12" s="84">
        <v>0</v>
      </c>
      <c r="D12" s="87"/>
    </row>
    <row r="13" spans="1:4" x14ac:dyDescent="0.2">
      <c r="A13" s="50"/>
      <c r="B13" s="67" t="s">
        <v>124</v>
      </c>
      <c r="C13" s="84">
        <v>387405.6</v>
      </c>
      <c r="D13" s="87"/>
    </row>
    <row r="14" spans="1:4" x14ac:dyDescent="0.2">
      <c r="A14" s="50"/>
      <c r="B14" s="67" t="s">
        <v>123</v>
      </c>
      <c r="C14" s="84">
        <v>0</v>
      </c>
      <c r="D14" s="87"/>
    </row>
    <row r="15" spans="1:4" x14ac:dyDescent="0.2">
      <c r="A15" s="50"/>
      <c r="B15" s="67" t="s">
        <v>122</v>
      </c>
      <c r="C15" s="84">
        <v>0</v>
      </c>
      <c r="D15" s="87"/>
    </row>
    <row r="16" spans="1:4" x14ac:dyDescent="0.2">
      <c r="A16" s="50"/>
      <c r="B16" s="67" t="s">
        <v>121</v>
      </c>
      <c r="C16" s="84">
        <v>0</v>
      </c>
      <c r="D16" s="87"/>
    </row>
    <row r="17" spans="1:4" x14ac:dyDescent="0.2">
      <c r="A17" s="50"/>
      <c r="B17" s="67" t="s">
        <v>562</v>
      </c>
      <c r="C17" s="84">
        <v>60446691.75</v>
      </c>
      <c r="D17" s="87"/>
    </row>
    <row r="18" spans="1:4" x14ac:dyDescent="0.2">
      <c r="A18" s="50"/>
      <c r="B18" s="67" t="s">
        <v>120</v>
      </c>
      <c r="C18" s="84">
        <v>0</v>
      </c>
      <c r="D18" s="87"/>
    </row>
    <row r="19" spans="1:4" x14ac:dyDescent="0.2">
      <c r="A19" s="50"/>
      <c r="B19" s="67" t="s">
        <v>119</v>
      </c>
      <c r="C19" s="84">
        <v>0</v>
      </c>
      <c r="D19" s="87"/>
    </row>
    <row r="20" spans="1:4" x14ac:dyDescent="0.2">
      <c r="A20" s="50"/>
      <c r="B20" s="67" t="s">
        <v>118</v>
      </c>
      <c r="C20" s="84">
        <v>0</v>
      </c>
      <c r="D20" s="87"/>
    </row>
    <row r="21" spans="1:4" x14ac:dyDescent="0.2">
      <c r="A21" s="50"/>
      <c r="B21" s="67" t="s">
        <v>117</v>
      </c>
      <c r="C21" s="84">
        <v>0</v>
      </c>
      <c r="D21" s="87"/>
    </row>
    <row r="22" spans="1:4" x14ac:dyDescent="0.2">
      <c r="A22" s="50"/>
      <c r="B22" s="67" t="s">
        <v>116</v>
      </c>
      <c r="C22" s="84">
        <v>4734856</v>
      </c>
      <c r="D22" s="87"/>
    </row>
    <row r="23" spans="1:4" x14ac:dyDescent="0.2">
      <c r="A23" s="50"/>
      <c r="B23" s="67" t="s">
        <v>115</v>
      </c>
      <c r="C23" s="84">
        <v>0</v>
      </c>
      <c r="D23" s="87"/>
    </row>
    <row r="24" spans="1:4" x14ac:dyDescent="0.2">
      <c r="A24" s="50"/>
      <c r="B24" s="68" t="s">
        <v>114</v>
      </c>
      <c r="C24" s="84">
        <v>0</v>
      </c>
      <c r="D24" s="87"/>
    </row>
    <row r="25" spans="1:4" x14ac:dyDescent="0.2">
      <c r="A25" s="50"/>
      <c r="B25" s="69"/>
      <c r="C25" s="70"/>
      <c r="D25" s="88"/>
    </row>
    <row r="26" spans="1:4" x14ac:dyDescent="0.2">
      <c r="A26" s="46" t="s">
        <v>113</v>
      </c>
      <c r="B26" s="65"/>
      <c r="C26" s="71"/>
      <c r="D26" s="66">
        <f>SUM(C27:C33)</f>
        <v>47047283.140000001</v>
      </c>
    </row>
    <row r="27" spans="1:4" x14ac:dyDescent="0.2">
      <c r="A27" s="50"/>
      <c r="B27" s="67" t="s">
        <v>97</v>
      </c>
      <c r="C27" s="84">
        <v>5160201.05</v>
      </c>
      <c r="D27" s="86"/>
    </row>
    <row r="28" spans="1:4" x14ac:dyDescent="0.2">
      <c r="A28" s="50"/>
      <c r="B28" s="67" t="s">
        <v>95</v>
      </c>
      <c r="C28" s="133">
        <v>0</v>
      </c>
      <c r="D28" s="87"/>
    </row>
    <row r="29" spans="1:4" x14ac:dyDescent="0.2">
      <c r="A29" s="50"/>
      <c r="B29" s="67" t="s">
        <v>94</v>
      </c>
      <c r="C29" s="133">
        <v>0</v>
      </c>
      <c r="D29" s="87"/>
    </row>
    <row r="30" spans="1:4" x14ac:dyDescent="0.2">
      <c r="A30" s="50"/>
      <c r="B30" s="67" t="s">
        <v>93</v>
      </c>
      <c r="C30" s="133">
        <v>0</v>
      </c>
      <c r="D30" s="87"/>
    </row>
    <row r="31" spans="1:4" x14ac:dyDescent="0.2">
      <c r="A31" s="50"/>
      <c r="B31" s="67" t="s">
        <v>92</v>
      </c>
      <c r="C31" s="133">
        <v>0</v>
      </c>
      <c r="D31" s="87"/>
    </row>
    <row r="32" spans="1:4" x14ac:dyDescent="0.2">
      <c r="A32" s="50"/>
      <c r="B32" s="67" t="s">
        <v>91</v>
      </c>
      <c r="C32" s="134">
        <v>0</v>
      </c>
      <c r="D32" s="87"/>
    </row>
    <row r="33" spans="1:5" x14ac:dyDescent="0.2">
      <c r="A33" s="50"/>
      <c r="B33" s="68" t="s">
        <v>112</v>
      </c>
      <c r="C33" s="84">
        <v>41887082.090000004</v>
      </c>
      <c r="D33" s="87"/>
    </row>
    <row r="34" spans="1:5" x14ac:dyDescent="0.2">
      <c r="A34" s="50"/>
      <c r="B34" s="69"/>
      <c r="C34" s="70"/>
      <c r="D34" s="88"/>
    </row>
    <row r="35" spans="1:5" x14ac:dyDescent="0.2">
      <c r="A35" s="160" t="s">
        <v>111</v>
      </c>
      <c r="B35" s="160"/>
      <c r="C35" s="63"/>
      <c r="D35" s="161">
        <f>+D5-D7+D26</f>
        <v>241352565.14999998</v>
      </c>
      <c r="E35" s="72"/>
    </row>
    <row r="36" spans="1:5" x14ac:dyDescent="0.2">
      <c r="A36" s="89"/>
      <c r="B36" s="90"/>
      <c r="C36" s="90"/>
      <c r="D36" s="91"/>
      <c r="E36" s="72"/>
    </row>
    <row r="37" spans="1:5" x14ac:dyDescent="0.2">
      <c r="A37" s="92"/>
      <c r="B37" s="93"/>
      <c r="C37" s="93"/>
      <c r="D37" s="94"/>
    </row>
  </sheetData>
  <mergeCells count="4">
    <mergeCell ref="A1:D1"/>
    <mergeCell ref="A2:D2"/>
    <mergeCell ref="A3:D3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ignoredErrors>
    <ignoredError sqref="A1 B3:D3 B2:D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activeCell="A2" sqref="A2:J2"/>
    </sheetView>
  </sheetViews>
  <sheetFormatPr baseColWidth="10" defaultColWidth="9.140625" defaultRowHeight="11.25" x14ac:dyDescent="0.2"/>
  <cols>
    <col min="1" max="1" width="6.42578125" style="35" customWidth="1"/>
    <col min="2" max="2" width="56.85546875" style="35" customWidth="1"/>
    <col min="3" max="3" width="12.7109375" style="35" customWidth="1"/>
    <col min="4" max="4" width="16.42578125" style="35" bestFit="1" customWidth="1"/>
    <col min="5" max="5" width="16.5703125" style="35" bestFit="1" customWidth="1"/>
    <col min="6" max="6" width="9.42578125" style="35" bestFit="1" customWidth="1"/>
    <col min="7" max="7" width="12.85546875" style="35" customWidth="1"/>
    <col min="8" max="8" width="4.5703125" style="35" bestFit="1" customWidth="1"/>
    <col min="9" max="9" width="10.140625" style="35" customWidth="1"/>
    <col min="10" max="10" width="11.42578125" style="35" customWidth="1"/>
    <col min="11" max="16384" width="9.140625" style="35"/>
  </cols>
  <sheetData>
    <row r="1" spans="1:10" ht="18.95" customHeight="1" x14ac:dyDescent="0.2">
      <c r="A1" s="199" t="str">
        <f>'Notas a los Edos Financieros'!B1</f>
        <v>Municipio de Comonfort, Guanajuato</v>
      </c>
      <c r="B1" s="200"/>
      <c r="C1" s="200"/>
      <c r="D1" s="200"/>
      <c r="E1" s="200"/>
      <c r="F1" s="200"/>
      <c r="G1" s="200"/>
      <c r="H1" s="200"/>
      <c r="I1" s="200"/>
      <c r="J1" s="201"/>
    </row>
    <row r="2" spans="1:10" ht="18.95" customHeight="1" x14ac:dyDescent="0.2">
      <c r="A2" s="202" t="s">
        <v>525</v>
      </c>
      <c r="B2" s="203"/>
      <c r="C2" s="203"/>
      <c r="D2" s="203"/>
      <c r="E2" s="203"/>
      <c r="F2" s="203"/>
      <c r="G2" s="203"/>
      <c r="H2" s="203"/>
      <c r="I2" s="203"/>
      <c r="J2" s="204"/>
    </row>
    <row r="3" spans="1:10" ht="18.95" customHeight="1" x14ac:dyDescent="0.2">
      <c r="A3" s="223" t="str">
        <f>'Notas a los Edos Financieros'!B3</f>
        <v>Correspondiente del 1 de Enero al 31 de Diciembre del 2020</v>
      </c>
      <c r="B3" s="224"/>
      <c r="C3" s="224"/>
      <c r="D3" s="224"/>
      <c r="E3" s="224"/>
      <c r="F3" s="224"/>
      <c r="G3" s="224"/>
      <c r="H3" s="224"/>
      <c r="I3" s="224"/>
      <c r="J3" s="225"/>
    </row>
    <row r="4" spans="1:10" x14ac:dyDescent="0.2">
      <c r="A4" s="162" t="s">
        <v>215</v>
      </c>
      <c r="B4" s="163"/>
      <c r="C4" s="163"/>
      <c r="D4" s="163"/>
      <c r="E4" s="163"/>
      <c r="F4" s="163"/>
      <c r="G4" s="163"/>
      <c r="H4" s="163"/>
      <c r="I4" s="163"/>
      <c r="J4" s="164"/>
    </row>
    <row r="5" spans="1:10" x14ac:dyDescent="0.2">
      <c r="A5" s="102"/>
      <c r="B5" s="103"/>
      <c r="C5" s="103"/>
      <c r="D5" s="103"/>
      <c r="E5" s="103"/>
      <c r="F5" s="103"/>
      <c r="G5" s="103"/>
      <c r="H5" s="103"/>
      <c r="I5" s="103"/>
      <c r="J5" s="104"/>
    </row>
    <row r="6" spans="1:10" x14ac:dyDescent="0.2">
      <c r="A6" s="102"/>
      <c r="B6" s="103"/>
      <c r="C6" s="103"/>
      <c r="D6" s="103"/>
      <c r="E6" s="103"/>
      <c r="F6" s="103"/>
      <c r="G6" s="103"/>
      <c r="H6" s="103"/>
      <c r="I6" s="103"/>
      <c r="J6" s="104"/>
    </row>
    <row r="7" spans="1:10" x14ac:dyDescent="0.2">
      <c r="A7" s="175" t="s">
        <v>178</v>
      </c>
      <c r="B7" s="176" t="s">
        <v>520</v>
      </c>
      <c r="C7" s="176" t="s">
        <v>206</v>
      </c>
      <c r="D7" s="176" t="s">
        <v>521</v>
      </c>
      <c r="E7" s="176" t="s">
        <v>522</v>
      </c>
      <c r="F7" s="176" t="s">
        <v>205</v>
      </c>
      <c r="G7" s="176" t="s">
        <v>171</v>
      </c>
      <c r="H7" s="176" t="s">
        <v>208</v>
      </c>
      <c r="I7" s="176" t="s">
        <v>209</v>
      </c>
      <c r="J7" s="177" t="s">
        <v>210</v>
      </c>
    </row>
    <row r="8" spans="1:10" s="73" customFormat="1" x14ac:dyDescent="0.2">
      <c r="A8" s="131">
        <v>7000</v>
      </c>
      <c r="B8" s="117" t="s">
        <v>172</v>
      </c>
      <c r="C8" s="117"/>
      <c r="D8" s="117"/>
      <c r="E8" s="117"/>
      <c r="F8" s="117"/>
      <c r="G8" s="117"/>
      <c r="H8" s="117"/>
      <c r="I8" s="117"/>
      <c r="J8" s="132"/>
    </row>
    <row r="9" spans="1:10" x14ac:dyDescent="0.2">
      <c r="A9" s="102">
        <v>7110</v>
      </c>
      <c r="B9" s="103" t="s">
        <v>171</v>
      </c>
      <c r="C9" s="113">
        <v>0</v>
      </c>
      <c r="D9" s="113">
        <v>0</v>
      </c>
      <c r="E9" s="113">
        <v>0</v>
      </c>
      <c r="F9" s="113">
        <v>0</v>
      </c>
      <c r="G9" s="103"/>
      <c r="H9" s="103"/>
      <c r="I9" s="103"/>
      <c r="J9" s="104"/>
    </row>
    <row r="10" spans="1:10" x14ac:dyDescent="0.2">
      <c r="A10" s="102">
        <v>7120</v>
      </c>
      <c r="B10" s="103" t="s">
        <v>170</v>
      </c>
      <c r="C10" s="113">
        <v>0</v>
      </c>
      <c r="D10" s="113">
        <v>0</v>
      </c>
      <c r="E10" s="113">
        <v>0</v>
      </c>
      <c r="F10" s="113">
        <v>0</v>
      </c>
      <c r="G10" s="103"/>
      <c r="H10" s="103"/>
      <c r="I10" s="103"/>
      <c r="J10" s="104"/>
    </row>
    <row r="11" spans="1:10" x14ac:dyDescent="0.2">
      <c r="A11" s="102">
        <v>7130</v>
      </c>
      <c r="B11" s="103" t="s">
        <v>169</v>
      </c>
      <c r="C11" s="113">
        <v>0</v>
      </c>
      <c r="D11" s="113">
        <v>0</v>
      </c>
      <c r="E11" s="113">
        <v>0</v>
      </c>
      <c r="F11" s="113">
        <v>0</v>
      </c>
      <c r="G11" s="103"/>
      <c r="H11" s="103"/>
      <c r="I11" s="103"/>
      <c r="J11" s="104"/>
    </row>
    <row r="12" spans="1:10" x14ac:dyDescent="0.2">
      <c r="A12" s="102">
        <v>7140</v>
      </c>
      <c r="B12" s="103" t="s">
        <v>168</v>
      </c>
      <c r="C12" s="113">
        <v>0</v>
      </c>
      <c r="D12" s="113">
        <v>0</v>
      </c>
      <c r="E12" s="113">
        <v>0</v>
      </c>
      <c r="F12" s="113">
        <v>0</v>
      </c>
      <c r="G12" s="103"/>
      <c r="H12" s="103"/>
      <c r="I12" s="103"/>
      <c r="J12" s="104"/>
    </row>
    <row r="13" spans="1:10" x14ac:dyDescent="0.2">
      <c r="A13" s="102">
        <v>7150</v>
      </c>
      <c r="B13" s="103" t="s">
        <v>167</v>
      </c>
      <c r="C13" s="113">
        <v>0</v>
      </c>
      <c r="D13" s="113">
        <v>0</v>
      </c>
      <c r="E13" s="113">
        <v>0</v>
      </c>
      <c r="F13" s="113">
        <v>0</v>
      </c>
      <c r="G13" s="103"/>
      <c r="H13" s="103"/>
      <c r="I13" s="103"/>
      <c r="J13" s="104"/>
    </row>
    <row r="14" spans="1:10" x14ac:dyDescent="0.2">
      <c r="A14" s="102">
        <v>7160</v>
      </c>
      <c r="B14" s="103" t="s">
        <v>166</v>
      </c>
      <c r="C14" s="113">
        <v>0</v>
      </c>
      <c r="D14" s="113">
        <v>0</v>
      </c>
      <c r="E14" s="113">
        <v>0</v>
      </c>
      <c r="F14" s="113">
        <v>0</v>
      </c>
      <c r="G14" s="103"/>
      <c r="H14" s="103"/>
      <c r="I14" s="103"/>
      <c r="J14" s="104"/>
    </row>
    <row r="15" spans="1:10" x14ac:dyDescent="0.2">
      <c r="A15" s="102">
        <v>7210</v>
      </c>
      <c r="B15" s="103" t="s">
        <v>165</v>
      </c>
      <c r="C15" s="113">
        <v>0</v>
      </c>
      <c r="D15" s="113">
        <v>0</v>
      </c>
      <c r="E15" s="113">
        <v>0</v>
      </c>
      <c r="F15" s="113">
        <v>0</v>
      </c>
      <c r="G15" s="103"/>
      <c r="H15" s="103"/>
      <c r="I15" s="103"/>
      <c r="J15" s="104"/>
    </row>
    <row r="16" spans="1:10" x14ac:dyDescent="0.2">
      <c r="A16" s="102">
        <v>7220</v>
      </c>
      <c r="B16" s="103" t="s">
        <v>164</v>
      </c>
      <c r="C16" s="113">
        <v>0</v>
      </c>
      <c r="D16" s="113">
        <v>0</v>
      </c>
      <c r="E16" s="113">
        <v>0</v>
      </c>
      <c r="F16" s="113">
        <v>0</v>
      </c>
      <c r="G16" s="103"/>
      <c r="H16" s="103"/>
      <c r="I16" s="103"/>
      <c r="J16" s="104"/>
    </row>
    <row r="17" spans="1:10" x14ac:dyDescent="0.2">
      <c r="A17" s="102">
        <v>7230</v>
      </c>
      <c r="B17" s="103" t="s">
        <v>163</v>
      </c>
      <c r="C17" s="113">
        <v>0</v>
      </c>
      <c r="D17" s="113">
        <v>0</v>
      </c>
      <c r="E17" s="113">
        <v>0</v>
      </c>
      <c r="F17" s="113">
        <v>0</v>
      </c>
      <c r="G17" s="103"/>
      <c r="H17" s="103"/>
      <c r="I17" s="103"/>
      <c r="J17" s="104"/>
    </row>
    <row r="18" spans="1:10" x14ac:dyDescent="0.2">
      <c r="A18" s="102">
        <v>7240</v>
      </c>
      <c r="B18" s="103" t="s">
        <v>162</v>
      </c>
      <c r="C18" s="113">
        <v>0</v>
      </c>
      <c r="D18" s="113">
        <v>0</v>
      </c>
      <c r="E18" s="113">
        <v>0</v>
      </c>
      <c r="F18" s="113">
        <v>0</v>
      </c>
      <c r="G18" s="103"/>
      <c r="H18" s="103"/>
      <c r="I18" s="103"/>
      <c r="J18" s="104"/>
    </row>
    <row r="19" spans="1:10" x14ac:dyDescent="0.2">
      <c r="A19" s="102">
        <v>7250</v>
      </c>
      <c r="B19" s="103" t="s">
        <v>161</v>
      </c>
      <c r="C19" s="113">
        <v>0</v>
      </c>
      <c r="D19" s="113">
        <v>0</v>
      </c>
      <c r="E19" s="113">
        <v>0</v>
      </c>
      <c r="F19" s="113">
        <v>0</v>
      </c>
      <c r="G19" s="103"/>
      <c r="H19" s="103"/>
      <c r="I19" s="103"/>
      <c r="J19" s="104"/>
    </row>
    <row r="20" spans="1:10" x14ac:dyDescent="0.2">
      <c r="A20" s="102">
        <v>7260</v>
      </c>
      <c r="B20" s="103" t="s">
        <v>160</v>
      </c>
      <c r="C20" s="113">
        <v>0</v>
      </c>
      <c r="D20" s="113">
        <v>0</v>
      </c>
      <c r="E20" s="113">
        <v>0</v>
      </c>
      <c r="F20" s="113">
        <v>0</v>
      </c>
      <c r="G20" s="103"/>
      <c r="H20" s="103"/>
      <c r="I20" s="103"/>
      <c r="J20" s="104"/>
    </row>
    <row r="21" spans="1:10" x14ac:dyDescent="0.2">
      <c r="A21" s="102">
        <v>7310</v>
      </c>
      <c r="B21" s="103" t="s">
        <v>159</v>
      </c>
      <c r="C21" s="113">
        <v>0</v>
      </c>
      <c r="D21" s="113">
        <v>0</v>
      </c>
      <c r="E21" s="113">
        <v>0</v>
      </c>
      <c r="F21" s="113">
        <v>0</v>
      </c>
      <c r="G21" s="103"/>
      <c r="H21" s="103"/>
      <c r="I21" s="103"/>
      <c r="J21" s="104"/>
    </row>
    <row r="22" spans="1:10" x14ac:dyDescent="0.2">
      <c r="A22" s="102">
        <v>7320</v>
      </c>
      <c r="B22" s="103" t="s">
        <v>158</v>
      </c>
      <c r="C22" s="113">
        <v>0</v>
      </c>
      <c r="D22" s="113">
        <v>0</v>
      </c>
      <c r="E22" s="113">
        <v>0</v>
      </c>
      <c r="F22" s="113">
        <v>0</v>
      </c>
      <c r="G22" s="103"/>
      <c r="H22" s="103"/>
      <c r="I22" s="103"/>
      <c r="J22" s="104"/>
    </row>
    <row r="23" spans="1:10" x14ac:dyDescent="0.2">
      <c r="A23" s="102">
        <v>7330</v>
      </c>
      <c r="B23" s="103" t="s">
        <v>157</v>
      </c>
      <c r="C23" s="113">
        <v>0</v>
      </c>
      <c r="D23" s="113">
        <v>0</v>
      </c>
      <c r="E23" s="113">
        <v>0</v>
      </c>
      <c r="F23" s="113">
        <v>0</v>
      </c>
      <c r="G23" s="103"/>
      <c r="H23" s="103"/>
      <c r="I23" s="103"/>
      <c r="J23" s="104"/>
    </row>
    <row r="24" spans="1:10" x14ac:dyDescent="0.2">
      <c r="A24" s="102">
        <v>7340</v>
      </c>
      <c r="B24" s="103" t="s">
        <v>156</v>
      </c>
      <c r="C24" s="113">
        <v>0</v>
      </c>
      <c r="D24" s="113">
        <v>0</v>
      </c>
      <c r="E24" s="113">
        <v>0</v>
      </c>
      <c r="F24" s="113">
        <v>0</v>
      </c>
      <c r="G24" s="103"/>
      <c r="H24" s="103"/>
      <c r="I24" s="103"/>
      <c r="J24" s="104"/>
    </row>
    <row r="25" spans="1:10" x14ac:dyDescent="0.2">
      <c r="A25" s="102">
        <v>7350</v>
      </c>
      <c r="B25" s="103" t="s">
        <v>155</v>
      </c>
      <c r="C25" s="113">
        <v>0</v>
      </c>
      <c r="D25" s="113">
        <v>0</v>
      </c>
      <c r="E25" s="113">
        <v>0</v>
      </c>
      <c r="F25" s="113">
        <v>0</v>
      </c>
      <c r="G25" s="103"/>
      <c r="H25" s="103"/>
      <c r="I25" s="103"/>
      <c r="J25" s="104"/>
    </row>
    <row r="26" spans="1:10" x14ac:dyDescent="0.2">
      <c r="A26" s="102">
        <v>7360</v>
      </c>
      <c r="B26" s="103" t="s">
        <v>154</v>
      </c>
      <c r="C26" s="113">
        <v>0</v>
      </c>
      <c r="D26" s="113">
        <v>0</v>
      </c>
      <c r="E26" s="113">
        <v>0</v>
      </c>
      <c r="F26" s="113">
        <v>0</v>
      </c>
      <c r="G26" s="103"/>
      <c r="H26" s="103"/>
      <c r="I26" s="103"/>
      <c r="J26" s="104"/>
    </row>
    <row r="27" spans="1:10" x14ac:dyDescent="0.2">
      <c r="A27" s="102">
        <v>7410</v>
      </c>
      <c r="B27" s="103" t="s">
        <v>153</v>
      </c>
      <c r="C27" s="113">
        <v>0</v>
      </c>
      <c r="D27" s="113">
        <v>0</v>
      </c>
      <c r="E27" s="113">
        <v>0</v>
      </c>
      <c r="F27" s="113">
        <v>0</v>
      </c>
      <c r="G27" s="103"/>
      <c r="H27" s="103"/>
      <c r="I27" s="103"/>
      <c r="J27" s="104"/>
    </row>
    <row r="28" spans="1:10" x14ac:dyDescent="0.2">
      <c r="A28" s="102">
        <v>7420</v>
      </c>
      <c r="B28" s="103" t="s">
        <v>152</v>
      </c>
      <c r="C28" s="113">
        <v>0</v>
      </c>
      <c r="D28" s="113">
        <v>0</v>
      </c>
      <c r="E28" s="113">
        <v>0</v>
      </c>
      <c r="F28" s="113">
        <v>0</v>
      </c>
      <c r="G28" s="103"/>
      <c r="H28" s="103"/>
      <c r="I28" s="103"/>
      <c r="J28" s="104"/>
    </row>
    <row r="29" spans="1:10" x14ac:dyDescent="0.2">
      <c r="A29" s="102">
        <v>7510</v>
      </c>
      <c r="B29" s="103" t="s">
        <v>151</v>
      </c>
      <c r="C29" s="113">
        <v>0</v>
      </c>
      <c r="D29" s="113">
        <v>0</v>
      </c>
      <c r="E29" s="113">
        <v>0</v>
      </c>
      <c r="F29" s="113">
        <v>0</v>
      </c>
      <c r="G29" s="103"/>
      <c r="H29" s="103"/>
      <c r="I29" s="103"/>
      <c r="J29" s="104"/>
    </row>
    <row r="30" spans="1:10" x14ac:dyDescent="0.2">
      <c r="A30" s="102">
        <v>7520</v>
      </c>
      <c r="B30" s="103" t="s">
        <v>150</v>
      </c>
      <c r="C30" s="113">
        <v>0</v>
      </c>
      <c r="D30" s="113">
        <v>0</v>
      </c>
      <c r="E30" s="113">
        <v>0</v>
      </c>
      <c r="F30" s="113">
        <v>0</v>
      </c>
      <c r="G30" s="103"/>
      <c r="H30" s="103"/>
      <c r="I30" s="103"/>
      <c r="J30" s="104"/>
    </row>
    <row r="31" spans="1:10" x14ac:dyDescent="0.2">
      <c r="A31" s="102">
        <v>7610</v>
      </c>
      <c r="B31" s="103" t="s">
        <v>149</v>
      </c>
      <c r="C31" s="113">
        <v>0</v>
      </c>
      <c r="D31" s="113">
        <v>0</v>
      </c>
      <c r="E31" s="113">
        <v>0</v>
      </c>
      <c r="F31" s="113">
        <v>0</v>
      </c>
      <c r="G31" s="103"/>
      <c r="H31" s="103"/>
      <c r="I31" s="103"/>
      <c r="J31" s="104"/>
    </row>
    <row r="32" spans="1:10" x14ac:dyDescent="0.2">
      <c r="A32" s="102">
        <v>7620</v>
      </c>
      <c r="B32" s="103" t="s">
        <v>148</v>
      </c>
      <c r="C32" s="113">
        <v>0</v>
      </c>
      <c r="D32" s="113">
        <v>0</v>
      </c>
      <c r="E32" s="113">
        <v>0</v>
      </c>
      <c r="F32" s="113">
        <v>0</v>
      </c>
      <c r="G32" s="103"/>
      <c r="H32" s="103"/>
      <c r="I32" s="103"/>
      <c r="J32" s="104"/>
    </row>
    <row r="33" spans="1:10" x14ac:dyDescent="0.2">
      <c r="A33" s="102">
        <v>7630</v>
      </c>
      <c r="B33" s="103" t="s">
        <v>147</v>
      </c>
      <c r="C33" s="113">
        <v>0</v>
      </c>
      <c r="D33" s="113">
        <v>0</v>
      </c>
      <c r="E33" s="113">
        <v>0</v>
      </c>
      <c r="F33" s="113">
        <v>0</v>
      </c>
      <c r="G33" s="103"/>
      <c r="H33" s="103"/>
      <c r="I33" s="103"/>
      <c r="J33" s="104"/>
    </row>
    <row r="34" spans="1:10" x14ac:dyDescent="0.2">
      <c r="A34" s="102">
        <v>7640</v>
      </c>
      <c r="B34" s="103" t="s">
        <v>146</v>
      </c>
      <c r="C34" s="113">
        <v>0</v>
      </c>
      <c r="D34" s="113">
        <v>0</v>
      </c>
      <c r="E34" s="113">
        <v>0</v>
      </c>
      <c r="F34" s="113">
        <v>0</v>
      </c>
      <c r="G34" s="103"/>
      <c r="H34" s="103"/>
      <c r="I34" s="103"/>
      <c r="J34" s="104"/>
    </row>
    <row r="35" spans="1:10" s="73" customFormat="1" x14ac:dyDescent="0.2">
      <c r="A35" s="131">
        <v>8000</v>
      </c>
      <c r="B35" s="117" t="s">
        <v>144</v>
      </c>
      <c r="C35" s="117"/>
      <c r="D35" s="117"/>
      <c r="E35" s="117"/>
      <c r="F35" s="117"/>
      <c r="G35" s="117"/>
      <c r="H35" s="117"/>
      <c r="I35" s="117"/>
      <c r="J35" s="132"/>
    </row>
    <row r="36" spans="1:10" x14ac:dyDescent="0.2">
      <c r="A36" s="102">
        <v>8110</v>
      </c>
      <c r="B36" s="103" t="s">
        <v>143</v>
      </c>
      <c r="C36" s="113">
        <v>0</v>
      </c>
      <c r="D36" s="113">
        <v>0</v>
      </c>
      <c r="E36" s="113">
        <v>0</v>
      </c>
      <c r="F36" s="113">
        <v>0</v>
      </c>
      <c r="G36" s="103"/>
      <c r="H36" s="103"/>
      <c r="I36" s="103"/>
      <c r="J36" s="104"/>
    </row>
    <row r="37" spans="1:10" x14ac:dyDescent="0.2">
      <c r="A37" s="102">
        <v>8120</v>
      </c>
      <c r="B37" s="103" t="s">
        <v>142</v>
      </c>
      <c r="C37" s="113">
        <v>0</v>
      </c>
      <c r="D37" s="113">
        <v>0</v>
      </c>
      <c r="E37" s="113">
        <v>0</v>
      </c>
      <c r="F37" s="113">
        <v>0</v>
      </c>
      <c r="G37" s="103"/>
      <c r="H37" s="103"/>
      <c r="I37" s="103"/>
      <c r="J37" s="104"/>
    </row>
    <row r="38" spans="1:10" x14ac:dyDescent="0.2">
      <c r="A38" s="102">
        <v>8130</v>
      </c>
      <c r="B38" s="103" t="s">
        <v>141</v>
      </c>
      <c r="C38" s="113">
        <v>0</v>
      </c>
      <c r="D38" s="113">
        <v>0</v>
      </c>
      <c r="E38" s="113">
        <v>0</v>
      </c>
      <c r="F38" s="113">
        <v>0</v>
      </c>
      <c r="G38" s="103"/>
      <c r="H38" s="103"/>
      <c r="I38" s="103"/>
      <c r="J38" s="104"/>
    </row>
    <row r="39" spans="1:10" x14ac:dyDescent="0.2">
      <c r="A39" s="102">
        <v>8140</v>
      </c>
      <c r="B39" s="103" t="s">
        <v>140</v>
      </c>
      <c r="C39" s="113">
        <v>0</v>
      </c>
      <c r="D39" s="113">
        <v>0</v>
      </c>
      <c r="E39" s="113">
        <v>0</v>
      </c>
      <c r="F39" s="113">
        <v>0</v>
      </c>
      <c r="G39" s="103"/>
      <c r="H39" s="103"/>
      <c r="I39" s="103"/>
      <c r="J39" s="104"/>
    </row>
    <row r="40" spans="1:10" x14ac:dyDescent="0.2">
      <c r="A40" s="102">
        <v>8150</v>
      </c>
      <c r="B40" s="103" t="s">
        <v>139</v>
      </c>
      <c r="C40" s="113">
        <v>0</v>
      </c>
      <c r="D40" s="113">
        <v>0</v>
      </c>
      <c r="E40" s="113">
        <v>0</v>
      </c>
      <c r="F40" s="113">
        <v>0</v>
      </c>
      <c r="G40" s="103"/>
      <c r="H40" s="103"/>
      <c r="I40" s="103"/>
      <c r="J40" s="104"/>
    </row>
    <row r="41" spans="1:10" x14ac:dyDescent="0.2">
      <c r="A41" s="102">
        <v>8210</v>
      </c>
      <c r="B41" s="103" t="s">
        <v>138</v>
      </c>
      <c r="C41" s="113">
        <v>0</v>
      </c>
      <c r="D41" s="113">
        <v>0</v>
      </c>
      <c r="E41" s="113">
        <v>0</v>
      </c>
      <c r="F41" s="113">
        <v>0</v>
      </c>
      <c r="G41" s="103"/>
      <c r="H41" s="103"/>
      <c r="I41" s="103"/>
      <c r="J41" s="104"/>
    </row>
    <row r="42" spans="1:10" x14ac:dyDescent="0.2">
      <c r="A42" s="102">
        <v>8220</v>
      </c>
      <c r="B42" s="103" t="s">
        <v>137</v>
      </c>
      <c r="C42" s="113">
        <v>0</v>
      </c>
      <c r="D42" s="113">
        <v>0</v>
      </c>
      <c r="E42" s="113">
        <v>0</v>
      </c>
      <c r="F42" s="113">
        <v>0</v>
      </c>
      <c r="G42" s="103"/>
      <c r="H42" s="103"/>
      <c r="I42" s="103"/>
      <c r="J42" s="104"/>
    </row>
    <row r="43" spans="1:10" x14ac:dyDescent="0.2">
      <c r="A43" s="102">
        <v>8230</v>
      </c>
      <c r="B43" s="103" t="s">
        <v>136</v>
      </c>
      <c r="C43" s="113">
        <v>0</v>
      </c>
      <c r="D43" s="113">
        <v>0</v>
      </c>
      <c r="E43" s="113">
        <v>0</v>
      </c>
      <c r="F43" s="113">
        <v>0</v>
      </c>
      <c r="G43" s="103"/>
      <c r="H43" s="103"/>
      <c r="I43" s="103"/>
      <c r="J43" s="104"/>
    </row>
    <row r="44" spans="1:10" x14ac:dyDescent="0.2">
      <c r="A44" s="102">
        <v>8240</v>
      </c>
      <c r="B44" s="103" t="s">
        <v>135</v>
      </c>
      <c r="C44" s="113">
        <v>0</v>
      </c>
      <c r="D44" s="113">
        <v>0</v>
      </c>
      <c r="E44" s="113">
        <v>0</v>
      </c>
      <c r="F44" s="113">
        <v>0</v>
      </c>
      <c r="G44" s="103"/>
      <c r="H44" s="103"/>
      <c r="I44" s="103"/>
      <c r="J44" s="104"/>
    </row>
    <row r="45" spans="1:10" x14ac:dyDescent="0.2">
      <c r="A45" s="102">
        <v>8250</v>
      </c>
      <c r="B45" s="103" t="s">
        <v>134</v>
      </c>
      <c r="C45" s="113">
        <v>0</v>
      </c>
      <c r="D45" s="113">
        <v>0</v>
      </c>
      <c r="E45" s="113">
        <v>0</v>
      </c>
      <c r="F45" s="113">
        <v>0</v>
      </c>
      <c r="G45" s="103"/>
      <c r="H45" s="103"/>
      <c r="I45" s="103"/>
      <c r="J45" s="104"/>
    </row>
    <row r="46" spans="1:10" x14ac:dyDescent="0.2">
      <c r="A46" s="102">
        <v>8260</v>
      </c>
      <c r="B46" s="103" t="s">
        <v>133</v>
      </c>
      <c r="C46" s="113">
        <v>0</v>
      </c>
      <c r="D46" s="113">
        <v>0</v>
      </c>
      <c r="E46" s="113">
        <v>0</v>
      </c>
      <c r="F46" s="113">
        <v>0</v>
      </c>
      <c r="G46" s="103"/>
      <c r="H46" s="103"/>
      <c r="I46" s="103"/>
      <c r="J46" s="104"/>
    </row>
    <row r="47" spans="1:10" x14ac:dyDescent="0.2">
      <c r="A47" s="102">
        <v>8270</v>
      </c>
      <c r="B47" s="103" t="s">
        <v>132</v>
      </c>
      <c r="C47" s="113">
        <v>0</v>
      </c>
      <c r="D47" s="113">
        <v>0</v>
      </c>
      <c r="E47" s="113">
        <v>0</v>
      </c>
      <c r="F47" s="113">
        <v>0</v>
      </c>
      <c r="G47" s="103"/>
      <c r="H47" s="103"/>
      <c r="I47" s="103"/>
      <c r="J47" s="104"/>
    </row>
    <row r="48" spans="1:10" x14ac:dyDescent="0.2">
      <c r="A48" s="102"/>
      <c r="B48" s="103"/>
      <c r="C48" s="103"/>
      <c r="D48" s="103"/>
      <c r="E48" s="103"/>
      <c r="F48" s="103"/>
      <c r="G48" s="103"/>
      <c r="H48" s="103"/>
      <c r="I48" s="103"/>
      <c r="J48" s="104"/>
    </row>
    <row r="49" spans="1:10" x14ac:dyDescent="0.2">
      <c r="A49" s="114"/>
      <c r="B49" s="115"/>
      <c r="C49" s="115"/>
      <c r="D49" s="115"/>
      <c r="E49" s="115"/>
      <c r="F49" s="115"/>
      <c r="G49" s="115"/>
      <c r="H49" s="115"/>
      <c r="I49" s="115"/>
      <c r="J49" s="116"/>
    </row>
  </sheetData>
  <sheetProtection formatCells="0" formatColumns="0" formatRows="0" insertColumns="0" insertRows="0" insertHyperlinks="0" deleteColumns="0" deleteRows="0" sort="0" autoFilter="0" pivotTables="0"/>
  <mergeCells count="3">
    <mergeCell ref="A1:J1"/>
    <mergeCell ref="A2:J2"/>
    <mergeCell ref="A3:J3"/>
  </mergeCells>
  <printOptions horizontalCentered="1" verticalCentered="1"/>
  <pageMargins left="0.70866141732283472" right="0.70866141732283472" top="0.94488188976377963" bottom="0.94488188976377963" header="0.31496062992125984" footer="0.31496062992125984"/>
  <pageSetup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topLeftCell="B14" zoomScaleNormal="100" zoomScaleSheetLayoutView="100" workbookViewId="0">
      <selection activeCell="A2" sqref="A2"/>
    </sheetView>
  </sheetViews>
  <sheetFormatPr baseColWidth="10" defaultColWidth="42.140625" defaultRowHeight="11.25" x14ac:dyDescent="0.2"/>
  <cols>
    <col min="1" max="2" width="42.140625" style="3"/>
    <col min="3" max="3" width="18.5703125" style="3" bestFit="1" customWidth="1"/>
    <col min="4" max="4" width="17" style="3" bestFit="1" customWidth="1"/>
    <col min="5" max="5" width="13.140625" style="3" customWidth="1"/>
    <col min="6" max="6" width="11.42578125" style="3"/>
    <col min="7" max="8" width="11.5703125" style="3" customWidth="1"/>
    <col min="9" max="16384" width="42.140625" style="3"/>
  </cols>
  <sheetData>
    <row r="1" spans="1:8" x14ac:dyDescent="0.2">
      <c r="E1" s="2" t="s">
        <v>34</v>
      </c>
    </row>
    <row r="2" spans="1:8" ht="15" customHeight="1" x14ac:dyDescent="0.2">
      <c r="A2" s="4" t="s">
        <v>31</v>
      </c>
    </row>
    <row r="3" spans="1:8" x14ac:dyDescent="0.2">
      <c r="A3" s="1"/>
    </row>
    <row r="4" spans="1:8" s="6" customFormat="1" x14ac:dyDescent="0.2">
      <c r="A4" s="5" t="s">
        <v>35</v>
      </c>
    </row>
    <row r="5" spans="1:8" s="6" customFormat="1" ht="39.950000000000003" customHeight="1" x14ac:dyDescent="0.2">
      <c r="A5" s="226" t="s">
        <v>36</v>
      </c>
      <c r="B5" s="226"/>
      <c r="C5" s="226"/>
      <c r="D5" s="226"/>
      <c r="E5" s="226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37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9" t="s">
        <v>38</v>
      </c>
      <c r="B9" s="8"/>
      <c r="C9" s="8"/>
      <c r="D9" s="8"/>
    </row>
    <row r="10" spans="1:8" s="6" customFormat="1" ht="26.1" customHeight="1" x14ac:dyDescent="0.2">
      <c r="A10" s="23" t="s">
        <v>39</v>
      </c>
      <c r="B10" s="227" t="s">
        <v>40</v>
      </c>
      <c r="C10" s="227"/>
      <c r="D10" s="227"/>
      <c r="E10" s="227"/>
    </row>
    <row r="11" spans="1:8" s="6" customFormat="1" ht="12.95" customHeight="1" x14ac:dyDescent="0.2">
      <c r="A11" s="24" t="s">
        <v>41</v>
      </c>
      <c r="B11" s="24" t="s">
        <v>42</v>
      </c>
      <c r="C11" s="24"/>
      <c r="D11" s="24"/>
      <c r="E11" s="24"/>
    </row>
    <row r="12" spans="1:8" s="6" customFormat="1" ht="26.1" customHeight="1" x14ac:dyDescent="0.2">
      <c r="A12" s="24" t="s">
        <v>43</v>
      </c>
      <c r="B12" s="227" t="s">
        <v>44</v>
      </c>
      <c r="C12" s="227"/>
      <c r="D12" s="227"/>
      <c r="E12" s="227"/>
    </row>
    <row r="13" spans="1:8" s="6" customFormat="1" ht="26.1" customHeight="1" x14ac:dyDescent="0.2">
      <c r="A13" s="24" t="s">
        <v>45</v>
      </c>
      <c r="B13" s="227" t="s">
        <v>46</v>
      </c>
      <c r="C13" s="227"/>
      <c r="D13" s="227"/>
      <c r="E13" s="227"/>
    </row>
    <row r="14" spans="1:8" s="6" customFormat="1" ht="11.25" customHeight="1" x14ac:dyDescent="0.2">
      <c r="A14" s="8"/>
      <c r="B14" s="25"/>
      <c r="C14" s="25"/>
      <c r="D14" s="25"/>
      <c r="E14" s="25"/>
    </row>
    <row r="15" spans="1:8" s="6" customFormat="1" ht="26.1" customHeight="1" x14ac:dyDescent="0.2">
      <c r="A15" s="23" t="s">
        <v>47</v>
      </c>
      <c r="B15" s="24" t="s">
        <v>48</v>
      </c>
    </row>
    <row r="16" spans="1:8" s="6" customFormat="1" ht="12.95" customHeight="1" x14ac:dyDescent="0.2">
      <c r="A16" s="24" t="s">
        <v>49</v>
      </c>
    </row>
    <row r="17" spans="1:8" s="6" customFormat="1" x14ac:dyDescent="0.2">
      <c r="A17" s="8"/>
    </row>
    <row r="18" spans="1:8" s="6" customFormat="1" x14ac:dyDescent="0.2">
      <c r="A18" s="8" t="s">
        <v>50</v>
      </c>
      <c r="B18" s="8"/>
      <c r="C18" s="8"/>
      <c r="D18" s="8"/>
    </row>
    <row r="19" spans="1:8" s="6" customFormat="1" ht="12" x14ac:dyDescent="0.2">
      <c r="A19" s="26" t="s">
        <v>145</v>
      </c>
      <c r="B19" s="8"/>
      <c r="C19" s="8"/>
      <c r="D19" s="8"/>
    </row>
    <row r="20" spans="1:8" s="6" customFormat="1" x14ac:dyDescent="0.2">
      <c r="A20" s="8"/>
      <c r="B20" s="8"/>
      <c r="C20" s="8"/>
      <c r="D20" s="8"/>
    </row>
    <row r="21" spans="1:8" s="6" customFormat="1" x14ac:dyDescent="0.2">
      <c r="A21" s="9" t="s">
        <v>51</v>
      </c>
    </row>
    <row r="22" spans="1:8" s="6" customFormat="1" x14ac:dyDescent="0.2">
      <c r="B22" s="228" t="s">
        <v>52</v>
      </c>
      <c r="C22" s="228"/>
      <c r="D22" s="228"/>
      <c r="E22" s="228"/>
      <c r="H22" s="10"/>
    </row>
    <row r="23" spans="1:8" s="6" customFormat="1" ht="22.5" x14ac:dyDescent="0.2">
      <c r="A23" s="28" t="s">
        <v>178</v>
      </c>
      <c r="B23" s="29" t="s">
        <v>175</v>
      </c>
      <c r="C23" s="30" t="s">
        <v>206</v>
      </c>
      <c r="D23" s="30" t="s">
        <v>205</v>
      </c>
      <c r="E23" s="31" t="s">
        <v>171</v>
      </c>
      <c r="F23" s="31" t="s">
        <v>208</v>
      </c>
      <c r="G23" s="31" t="s">
        <v>209</v>
      </c>
      <c r="H23" s="31" t="s">
        <v>210</v>
      </c>
    </row>
    <row r="24" spans="1:8" s="6" customFormat="1" x14ac:dyDescent="0.2">
      <c r="A24" s="13" t="s">
        <v>53</v>
      </c>
      <c r="B24" s="14" t="s">
        <v>54</v>
      </c>
      <c r="C24" s="15"/>
      <c r="D24" s="12"/>
      <c r="E24" s="12"/>
      <c r="F24" s="12"/>
      <c r="G24" s="12"/>
      <c r="H24" s="12"/>
    </row>
    <row r="25" spans="1:8" s="6" customFormat="1" x14ac:dyDescent="0.2">
      <c r="A25" s="13" t="s">
        <v>55</v>
      </c>
      <c r="B25" s="14" t="s">
        <v>56</v>
      </c>
      <c r="C25" s="15"/>
      <c r="D25" s="12"/>
      <c r="E25" s="12"/>
      <c r="F25" s="12"/>
      <c r="G25" s="12"/>
      <c r="H25" s="12"/>
    </row>
    <row r="26" spans="1:8" s="6" customFormat="1" x14ac:dyDescent="0.2">
      <c r="A26" s="13" t="s">
        <v>57</v>
      </c>
      <c r="B26" s="14" t="s">
        <v>58</v>
      </c>
      <c r="C26" s="15"/>
      <c r="D26" s="12"/>
      <c r="E26" s="12"/>
      <c r="F26" s="12"/>
      <c r="G26" s="12"/>
      <c r="H26" s="12"/>
    </row>
    <row r="27" spans="1:8" s="6" customFormat="1" x14ac:dyDescent="0.2">
      <c r="A27" s="14" t="s">
        <v>59</v>
      </c>
      <c r="B27" s="14" t="s">
        <v>60</v>
      </c>
      <c r="C27" s="15"/>
      <c r="D27" s="12"/>
      <c r="E27" s="12"/>
      <c r="F27" s="12"/>
      <c r="G27" s="12"/>
      <c r="H27" s="12"/>
    </row>
    <row r="28" spans="1:8" s="6" customFormat="1" x14ac:dyDescent="0.2">
      <c r="A28" s="14" t="s">
        <v>61</v>
      </c>
      <c r="B28" s="14" t="s">
        <v>62</v>
      </c>
      <c r="C28" s="15"/>
      <c r="D28" s="12"/>
      <c r="E28" s="12"/>
      <c r="F28" s="12"/>
      <c r="G28" s="12"/>
      <c r="H28" s="12"/>
    </row>
    <row r="29" spans="1:8" s="6" customFormat="1" x14ac:dyDescent="0.2">
      <c r="A29" s="14" t="s">
        <v>63</v>
      </c>
      <c r="B29" s="14" t="s">
        <v>64</v>
      </c>
      <c r="C29" s="15"/>
      <c r="D29" s="12"/>
      <c r="E29" s="12"/>
      <c r="F29" s="12"/>
      <c r="G29" s="12"/>
      <c r="H29" s="12"/>
    </row>
    <row r="30" spans="1:8" s="6" customFormat="1" x14ac:dyDescent="0.2">
      <c r="A30" s="14" t="s">
        <v>65</v>
      </c>
      <c r="B30" s="14" t="s">
        <v>66</v>
      </c>
      <c r="C30" s="15"/>
      <c r="D30" s="12"/>
      <c r="E30" s="12"/>
      <c r="F30" s="12"/>
      <c r="G30" s="12"/>
      <c r="H30" s="12"/>
    </row>
    <row r="31" spans="1:8" s="6" customFormat="1" x14ac:dyDescent="0.2">
      <c r="A31" s="14" t="s">
        <v>67</v>
      </c>
      <c r="B31" s="14" t="s">
        <v>68</v>
      </c>
      <c r="C31" s="15"/>
      <c r="D31" s="12"/>
      <c r="E31" s="12"/>
      <c r="F31" s="12"/>
      <c r="G31" s="12"/>
      <c r="H31" s="12"/>
    </row>
    <row r="32" spans="1:8" s="6" customFormat="1" x14ac:dyDescent="0.2">
      <c r="A32" s="14" t="s">
        <v>69</v>
      </c>
      <c r="B32" s="14" t="s">
        <v>70</v>
      </c>
      <c r="C32" s="15"/>
      <c r="D32" s="12"/>
      <c r="E32" s="12"/>
      <c r="F32" s="12"/>
      <c r="G32" s="12"/>
      <c r="H32" s="12"/>
    </row>
    <row r="33" spans="1:8" s="6" customFormat="1" x14ac:dyDescent="0.2">
      <c r="A33" s="14" t="s">
        <v>71</v>
      </c>
      <c r="B33" s="14" t="s">
        <v>72</v>
      </c>
      <c r="C33" s="15"/>
      <c r="D33" s="12"/>
      <c r="E33" s="12"/>
      <c r="F33" s="12"/>
      <c r="G33" s="12"/>
      <c r="H33" s="12"/>
    </row>
    <row r="34" spans="1:8" s="6" customFormat="1" x14ac:dyDescent="0.2">
      <c r="A34" s="14" t="s">
        <v>73</v>
      </c>
      <c r="B34" s="14" t="s">
        <v>74</v>
      </c>
      <c r="C34" s="15"/>
      <c r="D34" s="12"/>
      <c r="E34" s="12"/>
      <c r="F34" s="12"/>
      <c r="G34" s="12"/>
      <c r="H34" s="12"/>
    </row>
    <row r="35" spans="1:8" s="6" customFormat="1" x14ac:dyDescent="0.2">
      <c r="A35" s="16" t="s">
        <v>75</v>
      </c>
      <c r="B35" s="16" t="s">
        <v>76</v>
      </c>
      <c r="C35" s="17"/>
      <c r="D35" s="11"/>
      <c r="E35" s="11"/>
      <c r="F35" s="11"/>
      <c r="G35" s="11"/>
      <c r="H35" s="11"/>
    </row>
    <row r="36" spans="1:8" s="6" customFormat="1" x14ac:dyDescent="0.2">
      <c r="A36" s="18" t="s">
        <v>77</v>
      </c>
      <c r="B36" s="18" t="s">
        <v>77</v>
      </c>
      <c r="C36" s="12"/>
      <c r="D36" s="12"/>
      <c r="E36" s="12"/>
      <c r="F36" s="12"/>
      <c r="G36" s="12"/>
      <c r="H36" s="12"/>
    </row>
    <row r="37" spans="1:8" s="6" customFormat="1" x14ac:dyDescent="0.2">
      <c r="B37" s="19" t="s">
        <v>78</v>
      </c>
      <c r="C37" s="20"/>
      <c r="D37" s="20"/>
      <c r="E37" s="20"/>
      <c r="F37" s="20"/>
      <c r="G37" s="20"/>
      <c r="H37" s="20"/>
    </row>
    <row r="38" spans="1:8" s="6" customFormat="1" ht="12" x14ac:dyDescent="0.2">
      <c r="A38" s="26" t="s">
        <v>145</v>
      </c>
      <c r="B38" s="21"/>
      <c r="C38" s="22"/>
      <c r="D38" s="22"/>
      <c r="E38" s="22"/>
      <c r="F38" s="10"/>
      <c r="G38" s="10"/>
      <c r="H38" s="10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  <vt:lpstr>Memoria (I)</vt:lpstr>
      <vt:lpstr>ACT!Títulos_a_imprimir</vt:lpstr>
      <vt:lpstr>ESF!Títulos_a_imprimir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propietarioo</cp:lastModifiedBy>
  <cp:lastPrinted>2021-01-27T15:29:15Z</cp:lastPrinted>
  <dcterms:created xsi:type="dcterms:W3CDTF">2012-12-11T20:36:24Z</dcterms:created>
  <dcterms:modified xsi:type="dcterms:W3CDTF">2021-01-28T18:01:45Z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